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40" activeTab="5"/>
  </bookViews>
  <sheets>
    <sheet name="บทที่2" sheetId="1" r:id="rId1"/>
    <sheet name="2.2 ยุทธศาสตร์ที่ 1ใหม่" sheetId="2" r:id="rId2"/>
    <sheet name="2.2 ยุทธศาสตรืที่ 2 ใหม่" sheetId="3" r:id="rId3"/>
    <sheet name="2.2 ยุทธศาสตร์ที่ 3 ใหม่" sheetId="4" r:id="rId4"/>
    <sheet name=" 2.2 ยุทธศาสตร์ที่4 ใหม่" sheetId="5" r:id="rId5"/>
    <sheet name=" ผด 021 ใหม่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<sst xmlns="http://schemas.openxmlformats.org/spreadsheetml/2006/main" count="3121" uniqueCount="881">
  <si>
    <t>บัญชีโครงการ/กิจกรรม/งบประมาณ</t>
  </si>
  <si>
    <t>องค์การบริหารส่วนตำบลจรเข้มาก อำเภอประโคนชัย จังหวัดบุรีรัมย์</t>
  </si>
  <si>
    <t>ลำดับที่</t>
  </si>
  <si>
    <t>โครงการ/กิจกรรม</t>
  </si>
  <si>
    <t>รายละเอียดโครงการ/กิจกรรม</t>
  </si>
  <si>
    <t>สถานที่ดำเนินการ</t>
  </si>
  <si>
    <t>ส.ค.</t>
  </si>
  <si>
    <t>ก.ย.</t>
  </si>
  <si>
    <t>ก.ค.</t>
  </si>
  <si>
    <t>มิ.ย.</t>
  </si>
  <si>
    <t>พ.ค.</t>
  </si>
  <si>
    <t>เม.ย.</t>
  </si>
  <si>
    <t>ก.พ.</t>
  </si>
  <si>
    <t>มี.ค.</t>
  </si>
  <si>
    <t>ม.ค.</t>
  </si>
  <si>
    <t>ธ.ค.</t>
  </si>
  <si>
    <t>พ.ย.</t>
  </si>
  <si>
    <t>ต.ค.</t>
  </si>
  <si>
    <t>รวม</t>
  </si>
  <si>
    <t>งบประมาณ(บาท)</t>
  </si>
  <si>
    <t>ยุทธศาสตร์/แนวทาง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</si>
  <si>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</si>
  <si>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</si>
  <si>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</si>
  <si>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ร้อยละของงบประมาณ</t>
  </si>
  <si>
    <t>หน่วยดำเนินการ</t>
  </si>
  <si>
    <t>ยุทธศาสตร์/แนวทางการพัฒนา</t>
  </si>
  <si>
    <t>คิดเป็นร้อยละของงบประมาณทั้งหมด</t>
  </si>
  <si>
    <t>แผน</t>
  </si>
  <si>
    <t>คลัง</t>
  </si>
  <si>
    <t>สาธา</t>
  </si>
  <si>
    <t>ศึกษา</t>
  </si>
  <si>
    <t>ป้องกัน</t>
  </si>
  <si>
    <t>ช่าง</t>
  </si>
  <si>
    <t>เกษตร</t>
  </si>
  <si>
    <t>เงินเดือน</t>
  </si>
  <si>
    <t>เงินเพิ่ม</t>
  </si>
  <si>
    <t>เชื้อเพลิง</t>
  </si>
  <si>
    <t xml:space="preserve">     </t>
  </si>
  <si>
    <t>อบต.จรเข้มาก</t>
  </si>
  <si>
    <t>อบต. จรเข้มาก</t>
  </si>
  <si>
    <t>เงินอุดหนุนส่วนราชการ</t>
  </si>
  <si>
    <t>กองช่าง</t>
  </si>
  <si>
    <t xml:space="preserve">1. ด้านเมืองน่าอยู่และคุณภาพชีวิตที่ดี  </t>
  </si>
  <si>
    <t xml:space="preserve">2. ด้านพัฒนาการท่องเที่ยวและกีฬา  </t>
  </si>
  <si>
    <t xml:space="preserve">4. ด้านการพัฒนาขีดสมรรถนะองค์กร </t>
  </si>
  <si>
    <t>ยุทธศาสตร์ที่ 4. ด้านการพัฒนาขีดสมรรถนะองค์กร</t>
  </si>
  <si>
    <t>สำนักปลัด</t>
  </si>
  <si>
    <t>กองคลัง</t>
  </si>
  <si>
    <t>กอง</t>
  </si>
  <si>
    <t>การศึกษาฯ</t>
  </si>
  <si>
    <t>กองการศึกษาฯ</t>
  </si>
  <si>
    <t>สาธารณสุขฯ</t>
  </si>
  <si>
    <t>เพื่อจ่ายเป็น</t>
  </si>
  <si>
    <t>สวัสดิการฯ</t>
  </si>
  <si>
    <t>2.ค่าตอบแทนรองประธานสภาองค์การบริหาร</t>
  </si>
  <si>
    <t xml:space="preserve">เงินเดือนพนักงาน </t>
  </si>
  <si>
    <t>เงินประจำตำแหน่ง</t>
  </si>
  <si>
    <t>เพื่อจ่ายเป็นเงินประจำตำแหน่งปลัดองค์การบริหาร</t>
  </si>
  <si>
    <t>ค่าตอบแทนพนักงานจ้าง</t>
  </si>
  <si>
    <t xml:space="preserve">เพื่อจ่ายเป็นค่าตอบแทนพนักงานจ้างตามภารกิจ </t>
  </si>
  <si>
    <t>ค่าเช่าบ้าน</t>
  </si>
  <si>
    <t>เพื่อจ่ายเป็นเงินช่วยเหลือค่าเช่าบ้านให้แก่ข้าราชการ</t>
  </si>
  <si>
    <t>ส่วนท้องถิ่นที่มีสิทธิเบิกจ่ายได้ตามระเบียบที่กำหนด</t>
  </si>
  <si>
    <t>ทุกส่วน</t>
  </si>
  <si>
    <t xml:space="preserve">เพื่อจ่ายเป็นค่าเบี้ยเลี้ยง ค่าพาหนะ ค่าเช่าที่พัก </t>
  </si>
  <si>
    <t xml:space="preserve">วัสดุสำนักงาน </t>
  </si>
  <si>
    <t>วัสดุคอมพิวเตอร์</t>
  </si>
  <si>
    <t>วัสดุไฟฟ้าและวิทยุ</t>
  </si>
  <si>
    <t>รวมถึงการซ่อมแซมวัสดุไฟฟ้าและวิทยุ</t>
  </si>
  <si>
    <t>วัสดุงานบ้านงานครัว</t>
  </si>
  <si>
    <t>วัสดุก่อสร้าง</t>
  </si>
  <si>
    <t xml:space="preserve">เพื่อจ่ายเป็นค่าจัดซื้อวัสดุก่อสร้าง เช่น สี ทินเนอร์ </t>
  </si>
  <si>
    <t xml:space="preserve">แปรงทาสี ไม้โถส้วม อ่างล้างมือ ฯลฯ </t>
  </si>
  <si>
    <t>รวมถึงการซ่อมแซมวัสดุก่อสร้าง</t>
  </si>
  <si>
    <t>วัสดุยานพาหนะและขนส่ง</t>
  </si>
  <si>
    <t xml:space="preserve">เพื่อจ่ายเป็นค่าจัดซื้อวัสดุยานพาหนะและขนส่ง เช่น </t>
  </si>
  <si>
    <t>รวมถึงการซ่อมแซมวัสดุยานพาหนะและขนส่ง</t>
  </si>
  <si>
    <t>วัสดุเชื้อเพลิงและหล่อลื่น</t>
  </si>
  <si>
    <t xml:space="preserve">เพื่อจ่ายเป็นค่าจัดซื้อวัสดุเชื้อเพลิงและหล่อลื่น เช่น </t>
  </si>
  <si>
    <t>น้ำมันเครื่อง ฯลฯ</t>
  </si>
  <si>
    <t>ค่าไฟฟ้า</t>
  </si>
  <si>
    <t>วัสดุโฆษณาและเผยแพร่</t>
  </si>
  <si>
    <t>ค่าบริการไปรษณีย์</t>
  </si>
  <si>
    <t>กองสวัสดิการฯ</t>
  </si>
  <si>
    <t>ยุทธศาสตร์ที่ 2.ด้านการพัฒนาการท่องเที่ยวและกีฬา</t>
  </si>
  <si>
    <t>กองสาธารณสุขฯ</t>
  </si>
  <si>
    <t>กองส่งเสริมการเกษตร</t>
  </si>
  <si>
    <t>แผนงานสร้างความเข้มแข็งของชุมชน</t>
  </si>
  <si>
    <t>ลำดับ</t>
  </si>
  <si>
    <t>ที่</t>
  </si>
  <si>
    <t>แผนงานบริหารงานทั่วไป</t>
  </si>
  <si>
    <t>1.4 แผนงานสาธารณสุข</t>
  </si>
  <si>
    <t>รวมทั้งสิ้น</t>
  </si>
  <si>
    <t>และรองนายกองค์การบริหารส่วนตำบล ดังนี้</t>
  </si>
  <si>
    <t>เงินเดือนนายกองค์การบริหารส่วนตำบล</t>
  </si>
  <si>
    <t>เงินเดือนรองนายกองค์การบริหารส่วนตำบล</t>
  </si>
  <si>
    <t>ส่วนที่ 2.2</t>
  </si>
  <si>
    <t>งบบุคลากร(ฝ่ายการเมือง)</t>
  </si>
  <si>
    <t xml:space="preserve">เงินเดือนนายก/รองนายก </t>
  </si>
  <si>
    <t>องค์การบริหารส่วนตำบล ดังนี้</t>
  </si>
  <si>
    <t>เพื่อจ่ายเป็นค่าตอบแทนพิเศษนายกและรองนายก</t>
  </si>
  <si>
    <t>เงินค่าตอบแทนพิเศษรองนายกองค์การบริหาร</t>
  </si>
  <si>
    <t>เงินค่าตอบแทนประจำตำแหน่ง</t>
  </si>
  <si>
    <t>นายก/รองนายก</t>
  </si>
  <si>
    <t>เพื่อจ่ายเป็นค่าตอบแทนประจำตำแหน่งนายก</t>
  </si>
  <si>
    <t>เงินค่าตอบแทนประจำตำแหน่งนายกองค์การบริหาร</t>
  </si>
  <si>
    <t>เงินค่าตอบแทนประจำตำแหน่งรองนายกองค์การ</t>
  </si>
  <si>
    <t>เงินค่าตอบแทนเลขานุการ</t>
  </si>
  <si>
    <t>นายกองค์การบริหารส่วนตำบล</t>
  </si>
  <si>
    <t>เพื่อจ่ายเป็นค่าตอบแทนเลขานุการนายกองค์การบริหาร</t>
  </si>
  <si>
    <t>เพื่อจ่ายเป็นเงินเดือนนายกองค์การบริหารส่วน</t>
  </si>
  <si>
    <t>ตำบลและรองนายกองค์การบริหารส่วนตำบล ดังนี้</t>
  </si>
  <si>
    <t>เงินค่าตอบแทนพิเศษนายกองค์การบริหารส่วน</t>
  </si>
  <si>
    <t>เงินค่าตอบแทนสมาชิกสภา</t>
  </si>
  <si>
    <t>องค์การบริหารส่วนตำบล</t>
  </si>
  <si>
    <t>1.ค่าตอบแทนประธานสภาองค์การบริหาร</t>
  </si>
  <si>
    <t>3.ค่าตอบแทนสมาชิกสภาองค์การบริหาร</t>
  </si>
  <si>
    <t>4.ค่าตอบแทนเลขานุการสภาองค์การบริหาร</t>
  </si>
  <si>
    <t xml:space="preserve">เงินเดือน(ฝ่ายประจำ) </t>
  </si>
  <si>
    <t>เงินเดือนพนักงาน</t>
  </si>
  <si>
    <t>เพื่อจ่ายเป็นเงินเดือน พร้อมทั้งเงินปรับปรุงเงินเดือน</t>
  </si>
  <si>
    <t xml:space="preserve">ประจำปี ให้แก่พนักงานส่วนตำบลสังกัดสำนักปลัด </t>
  </si>
  <si>
    <t>เงินเพิ่มต่างๆของพนักงาน</t>
  </si>
  <si>
    <t>เพื่อจ่ายเป็นค่าตอบแทนรายเดือนในอัตราเท่ากับ</t>
  </si>
  <si>
    <t>อัตราเงินประจำตำแหน่งให้กับพนักงานส่วนตำบลที่</t>
  </si>
  <si>
    <t>ที่ได้รับเงินประจำตำแหน่ง และจ่ายเป็นเงินเพิ่มการ</t>
  </si>
  <si>
    <t>ครองชีพชั่วคราวของพนักงานส่วนตำบล</t>
  </si>
  <si>
    <t xml:space="preserve">ส่วนตำบล รองปลัดองค์การบริหารส่วนตำบล </t>
  </si>
  <si>
    <t>เงินเพิ่มต่างๆของพนักงานจ้าง</t>
  </si>
  <si>
    <t>เพื่อจ่ายเป็นเงินเพิ่มการครองชีพชั่วคราวของพนักงานจ้าง</t>
  </si>
  <si>
    <t>รายจ่ายเพื่อให้ได้มาซึ่งบริการ</t>
  </si>
  <si>
    <t>ค่าใช้จ่ายในการเลือกตั้ง</t>
  </si>
  <si>
    <t>ค่าใช้จ่ายในการเดินทางไปราชการ</t>
  </si>
  <si>
    <t>ในราชอาณาจักรและนอกอาณาจักร</t>
  </si>
  <si>
    <t xml:space="preserve">สัมมนาของเจ้าหน้าที่ท้องถิ่นตลอดจนค่าลงทะเบียนต่างๆ </t>
  </si>
  <si>
    <t xml:space="preserve">และค่าใช้จ่ายอื่นๆในการเดินทางไปราชการหรืออบรม </t>
  </si>
  <si>
    <t>ค่าพวงมาลัย ช่อดอกไม้</t>
  </si>
  <si>
    <t>กระเช้าดอกไม้ และพวงมาลา</t>
  </si>
  <si>
    <t xml:space="preserve">เพื่อจ่ายเป็นค่าพวงมาลา ช่อดอกไม้ กระเช้าดอกไม้ </t>
  </si>
  <si>
    <t xml:space="preserve">ค่าบำรุงรักษาและซ่อมแซม </t>
  </si>
  <si>
    <t>เพื่อจ่ายเป็นค่าซ่อมแซมบำรุงทรัพย์สินเพื่อให้สามารถ</t>
  </si>
  <si>
    <t>ใช้งานได้ตามปกติ</t>
  </si>
  <si>
    <t>โครงการรังวัดที่ดิน</t>
  </si>
  <si>
    <t>สาธารณประโยชน์</t>
  </si>
  <si>
    <t>เพื่อจ่ายเป็นค่าใช้จ่ายในการขอออกรังวัดที่ดินเพื่อขอออก</t>
  </si>
  <si>
    <t>หนังสือสำคัญสำหรับที่หลวง หรือค่าโอนกรณีมีผู้มอบที่ดิน</t>
  </si>
  <si>
    <t>ให้เป็นที่สาธารณประโยชน์ หรือค่าธรรมเนียมต่างๆ</t>
  </si>
  <si>
    <t xml:space="preserve">เพื่อจ่ายเป็นค่าจัดซื้อ/จัดหาวัสดุสำนักงาน เช่น กระดาษ  </t>
  </si>
  <si>
    <t xml:space="preserve">เพื่อจ่ายเป็นค่าจัดซื้อวัสดุไฟฟ้าและวิทยุ เช่น สายไฟฟ้า  </t>
  </si>
  <si>
    <t xml:space="preserve">ปลั๊กไฟฟ้า ลำโพง ไมโครโฟน ฯลฯ </t>
  </si>
  <si>
    <t xml:space="preserve">แปรงทาสี ไม้ โถส้วม อ่างล้างมือ ฯลฯ </t>
  </si>
  <si>
    <t xml:space="preserve">เพื่อจ่ายเป็นค่าจัดซื้อวัสดุเครื่องใช้ต่างๆ เช่น แปรง   </t>
  </si>
  <si>
    <t>ไม้กวาด ผ้าปูโต๊ะ ถ้วยชาม ถาด กระติกน้ำร้อน ฯลฯ</t>
  </si>
  <si>
    <t xml:space="preserve">แบตเตอรี่ ยางใน ยางนอก น้ำมันเบรกฯลฯ </t>
  </si>
  <si>
    <t xml:space="preserve">วัสดุเชื้อเพลิงและหล่อลื่น </t>
  </si>
  <si>
    <t xml:space="preserve">น้ำมันเชื้อเพลิง น้ำมันดีเซล น้ำมันเบนซิน น้ำมันจารบี </t>
  </si>
  <si>
    <t xml:space="preserve">วัสดุคอมพิวเตอร์ </t>
  </si>
  <si>
    <t>เพื่อจ่ายเป็นค่าจัดซื้อวัสดุคอมพิวเตอร์ เช่น ตลับผงหมึก</t>
  </si>
  <si>
    <t xml:space="preserve">เครื่องแบบพิมพ์แบบเลเซอร์ เมนบอร์ด แป้นพิมพ์ ฯลฯ </t>
  </si>
  <si>
    <t>วัสดุอื่นๆ</t>
  </si>
  <si>
    <t>เพื่อจ่ายเป็นค่าวัสดุสิ่งของอื่นๆที่ไม่สามารถจัดเข้า</t>
  </si>
  <si>
    <t>ประเภทวัสดุกลุ่มใดๆได้</t>
  </si>
  <si>
    <t xml:space="preserve">เพื่อจ่ายเป็นค่าไฟฟ้าในที่ทำการองค์การบริหารส่วนตำบล </t>
  </si>
  <si>
    <t>จรเข้มากและในที่สาธารณะ</t>
  </si>
  <si>
    <t>ค่าบริการโทรศัพท์</t>
  </si>
  <si>
    <t>เพื่อจ่ายเป็นค่าโทรศัพท์ในที่ทำการ</t>
  </si>
  <si>
    <t>องค์การบริหารส่วนตำบลจรเข้มาก</t>
  </si>
  <si>
    <t xml:space="preserve">เพื่อจ่ายเป็นค่าส่งไปรษณีย์ ค่าโทรเลข ค่าธนาณัติ </t>
  </si>
  <si>
    <t>ค่าซื้อดวงตราไปรษณียากร ค่าธรรมเนียมการโอนเงิน ฯลฯ</t>
  </si>
  <si>
    <t xml:space="preserve">ค่าบริการสื่อสารและโทรคมนาคม </t>
  </si>
  <si>
    <t xml:space="preserve">เพื่อจ่ายเป็นค่าใช้จ่ายเกี่ยวกับการใช้ระบบอินเทอร์เน็ต </t>
  </si>
  <si>
    <t xml:space="preserve">รวมถึงอินเตอร์เน็ตการ์ดและค่าสื่อสารอื่นๆ เช่น ค่าเช่า </t>
  </si>
  <si>
    <t>บริการดังกล่าวและค่าใช้จ่ายที่เกิดขึ้นเกี่ยวกับการใช้บริการ</t>
  </si>
  <si>
    <t>สัญญาณดาวเทียมและให้หมายถึงค่าใช้จ่ายเพื่อให้ได้ใช้</t>
  </si>
  <si>
    <t xml:space="preserve">      </t>
  </si>
  <si>
    <t>ค่าบำรุงรักษาและปรับปรุงครุภัณฑ์</t>
  </si>
  <si>
    <t>ส่วนท้องถิ่น</t>
  </si>
  <si>
    <t>ปลัด</t>
  </si>
  <si>
    <t xml:space="preserve">แฟ้ม ปากกา พรม ธงชาติ กาว ซองเอกสาร ฯลฯ </t>
  </si>
  <si>
    <t>และหัวหน้าสำนักปลัด ผู้อำนวยการกองคลัง</t>
  </si>
  <si>
    <t>เงินช่วยเหลือการศึกษาบุตร</t>
  </si>
  <si>
    <t>เพื่อจ่ายเป็นค่าใช้จ่ายในการดำเนินงานตามโครงการ</t>
  </si>
  <si>
    <t>วัสดุสำนักงาน</t>
  </si>
  <si>
    <t>แผนงานการรักษาความสงบภายใน</t>
  </si>
  <si>
    <t>เพื่อจ่ายเป็นเงินเพิ่มการครองชีพชั่วคราวของพนักงาน</t>
  </si>
  <si>
    <t>ส่วนตำบล</t>
  </si>
  <si>
    <t xml:space="preserve">ค่าตอบแทนพนักงานจ้าง </t>
  </si>
  <si>
    <t xml:space="preserve">เพื่อจ่ายเป็นค่าตอบแทนพนักงานจ้างทั่วไป </t>
  </si>
  <si>
    <t xml:space="preserve">รายจ่ายเพื่อให้ได้มาซึ่งบริการ </t>
  </si>
  <si>
    <t xml:space="preserve">เพื่อจ่ายเป็นค่าจัดซื้อวัสดุสำนักงาน เช่น กระดาษ แฟ้ม  </t>
  </si>
  <si>
    <t>ปากกาดินสอ ธงชาติ ฯลฯ</t>
  </si>
  <si>
    <t>ซ่อมแซมวัสดุไฟฟ้าและวิทยุ</t>
  </si>
  <si>
    <t>ปลั๊กไฟฟ้าหลอดไฟ สวิตซ์ไฟฟ้า ฯลฯ รวมถึงการ</t>
  </si>
  <si>
    <t xml:space="preserve">วัสดุก่อสร้าง </t>
  </si>
  <si>
    <t xml:space="preserve">เพื่อจ่ายเป็นค่าจัดซื้อวัสดุยานพาหนะและขนส่ง เช่น  </t>
  </si>
  <si>
    <t xml:space="preserve">แบตเตอรี่ ยางใน ยางนอก น้ำมันเบรก กระจกโค้งมน </t>
  </si>
  <si>
    <t>สัญญาณไฟกระพริบ สัญญาณไฟฉุกเฉิน กรวยจราจร ฯลฯ</t>
  </si>
  <si>
    <t>น้ำมันดีเซล น้ำมันเบนซิน น้ำมันจารบี น้ำมันเครื่อง ฯลฯ</t>
  </si>
  <si>
    <t>เพื่อจัดซื้อวัสดุเชื้อเพลิงและหล่อลื่น เช่น น้ำมันเชื้อเพลิง</t>
  </si>
  <si>
    <t>เพื่อจ่ายเป็นค่าใช้จ่ายวัสดุสิ่งของอื่นๆที่ไม่สามารถ</t>
  </si>
  <si>
    <t>เข้าประเภทวัสดุกลุ่มใดๆได้</t>
  </si>
  <si>
    <t xml:space="preserve">ค่าบำรุงรักษาและปรับปรุงครุภัณฑ์ </t>
  </si>
  <si>
    <t>รายจ่ายเพื่อซ่อมแซมบำรุงรักษาโครงสร้างของครุภัณฑ์</t>
  </si>
  <si>
    <t>ขนาดใหญ่ซึ่งไม่รวมถึงค่าซ่อมตามปกติหรือค่าซ่อมกลาง</t>
  </si>
  <si>
    <t>เพื่อจ่ายเป็นค่าใช้จ่ายในการฝึกอบรมฯ เช่น ค่าวิทยากร</t>
  </si>
  <si>
    <t>ค่าอาหาร ค่าอาหารว่างและเครื่องดื่ม และค่าใช้จ่ายอื่น</t>
  </si>
  <si>
    <t>ที่จำเป็น ฯลฯ</t>
  </si>
  <si>
    <t>ยุทธศาสตร์ที่ 1. ด้านเมืองน่าอยู่และคุณภาพชีวิตที่ดี</t>
  </si>
  <si>
    <t>ยุทธศาสตร์ที่ 3. ด้านการพัฒนาเกษตรกรรมและอุตสาหกรรม</t>
  </si>
  <si>
    <t>เพื่อจ่ายเป็นค่าใช้จ่ายดำเนินการตามโครงการป้องกันและ</t>
  </si>
  <si>
    <t>โครงการป้องกันและลดอุบัติเหตุ</t>
  </si>
  <si>
    <t>ทางถนนช่วงเทศกาลปีใหม่</t>
  </si>
  <si>
    <t>ทางถนนช่วงเทศกาลสงกรานต์</t>
  </si>
  <si>
    <t>ประจำปีให้แก่พนักงานส่วนตำบล จำนวน 3 อัตรา</t>
  </si>
  <si>
    <t>ให้แก่หัวหน้าศูนย์พัฒนาเด็กเล็ก จำนวน 2 อัตรา</t>
  </si>
  <si>
    <t>เพื่อจ่ายเป็นเงินเพิ่มค่าครองชีพชั่วคราวและค่าตอบแทน</t>
  </si>
  <si>
    <t>เพื่อจ่ายเป็นเงินประจำตำแหน่งผู้อำนวยการกองการศึกษาฯ</t>
  </si>
  <si>
    <t xml:space="preserve">เพื่อจ่ายเป็นค่าตอบแทนพนักงานจ้างตามภารกิจ  </t>
  </si>
  <si>
    <t xml:space="preserve">เพื่อจ่ายเป็นเงินเพิ่มการครองชีพชั่วคราวของพนักงานจ้าง </t>
  </si>
  <si>
    <t>ของเจ้าหน้าที่ท้องถิ่นตลอดจนค่าลงทะเบียนต่างๆ</t>
  </si>
  <si>
    <t xml:space="preserve">ใช้จ่ายอื่นๆในการเดินทางไปราชการหรืออบรมสัมมนา </t>
  </si>
  <si>
    <t xml:space="preserve">เพื่อจ่ายเป็นค่าเบี้ยเลี้ยง ค่าพาหนะ ค่าเช่าที่พักและค่า </t>
  </si>
  <si>
    <t>เพื่อจ่ายเป็นค่าจัดซื้อ/จัดหาวัสดุสำนักงาน เช่น กระดาษ แฟ้ม</t>
  </si>
  <si>
    <t xml:space="preserve">เพื่อจ่ายเป็นค่าจัดซื้อวัสดุโฆษณาและเผยแพร่ เช่น  </t>
  </si>
  <si>
    <t xml:space="preserve">เมมโมรี่การ์ด รูปสีหรือขาวดำที่ได้จากการอัดขยาย ฯลฯ </t>
  </si>
  <si>
    <t>ค่าบริการสื่อสารและโทรคมนาคม</t>
  </si>
  <si>
    <t>ค่าเช่าสัญญาณดาวเทียม เป็นต้น และให้หมายรวมถึง</t>
  </si>
  <si>
    <t>โครงการ กิน กอด เล่น เล่า</t>
  </si>
  <si>
    <t xml:space="preserve">เพื่อเป็นค่าใช้จ่ายในการจัดโครงการฯ เช่น ค่าอาหาร </t>
  </si>
  <si>
    <t>1) เพื่อจ่ายให้กับศูนย์พัฒนาเด็กเล็กบ้านจรเข้มาก</t>
  </si>
  <si>
    <t>2) เพื่อจ่ายให้ศูนย์พัฒนาเด็กเล็กบ้านโคกเมือง</t>
  </si>
  <si>
    <t>โครงการอบรมคุณธรรมจริยธรรม</t>
  </si>
  <si>
    <t>นักเรียน "ค่ายพุทธบุตร"</t>
  </si>
  <si>
    <t>ค่าอาหารเสริม(นม)</t>
  </si>
  <si>
    <t>เพื่อจ่ายเป็นค่าอาหารเสริม(นม) ให้กับ</t>
  </si>
  <si>
    <t xml:space="preserve"> 1)ศูนย์พัฒนาเด็กเล็กบ้านจรเข้มากและบ้านโคกเมือง</t>
  </si>
  <si>
    <t>เพื่อจ่ายเป็นค่าไฟฟ้าสำหรับศูนย์พัฒนาเด็กเล็ก</t>
  </si>
  <si>
    <t xml:space="preserve">บ้านโคกเมือง ศูนย์พัฒนาเด็กเล็กบ้านจรเข้มาก </t>
  </si>
  <si>
    <t>และศูนย์การเรียนรู้ไอซีทีชุมชนบ้านโคกเมือง</t>
  </si>
  <si>
    <t>เพื่อเป็นค่าใช้จ่ายในการจัดกิจกรรมต่างๆให้กับสภาเด็ก</t>
  </si>
  <si>
    <t>แผนงานสาธารณสุข</t>
  </si>
  <si>
    <t>เพื่อจ่ายเป็นเงินเดือน พร้อมทั้งเงินปรับปรุงเงินเดือนประจำปี</t>
  </si>
  <si>
    <t xml:space="preserve">ให้แก่พนักงานส่วนตำบลสังกัดกองสาธารณสุขฯ </t>
  </si>
  <si>
    <t>เพื่อจ่ายเป็นเงินประจำตำแหน่งผู้อำนวยการกองสาธารณสุขฯ</t>
  </si>
  <si>
    <t>เพื่อจ่ายเป็นค่าตอบแทนพนักงานจ้างตามภารกิจ</t>
  </si>
  <si>
    <t xml:space="preserve">และค่าใช้จ่ายอื่นๆในการเดินทางไปราชการหรืออบรมสัมมนา </t>
  </si>
  <si>
    <t xml:space="preserve">ของเจ้าหน้าที่ท้องถิ่นตลอดจนค่าลงทะเบียนต่างๆ </t>
  </si>
  <si>
    <t xml:space="preserve">เพื่อจ่ายเป็นค่าจัดซื้อ/จัดหาวัสดุสำนักงาน เช่น กระดาษ แฟ้ม  </t>
  </si>
  <si>
    <t xml:space="preserve">ปากกาน้ำยาลบคำผิด ลวดเย็บกระดาษ กาว ซองเอกสาร ฯลฯ </t>
  </si>
  <si>
    <t>โครงการการป้องกันและแก้ไข</t>
  </si>
  <si>
    <t>ปัญหายาเสพติดตำบลจรเข้มาก</t>
  </si>
  <si>
    <t>เพื่อเป็นค่าใช้จ่ายตามโครงการฯ เช่น ค่าวิทยากร ค่าอาหาร</t>
  </si>
  <si>
    <t>ค่าอาหารว่างและเครื่องดื่ม และค่าใช้จ่ายอื่นที่เกี่ยวข้องฯลฯ</t>
  </si>
  <si>
    <t>โครงการป้องกันและควบคุมโรค</t>
  </si>
  <si>
    <t>พิษสุนัขบ้า</t>
  </si>
  <si>
    <t xml:space="preserve">โครงการ "จรเข้มากเมืองสะอาด </t>
  </si>
  <si>
    <t>คนในชาติมีสุข"</t>
  </si>
  <si>
    <t>ยางใน ยางนอก น้ำมันเบรก สัญญาณไฟฉุกเฉิน ฯลฯ</t>
  </si>
  <si>
    <t>เพื่อจ่ายเป็นค่าจัดซื้อวัสดุเชื้อเพลิงและหล่อลื่น เช่นน้ำมันเชื้อ</t>
  </si>
  <si>
    <t>เพลิง น้ำมันดีเซล น้ำมันเบนซิน น้ำมันจารบี น้ำมันเครื่องฯลฯ</t>
  </si>
  <si>
    <t xml:space="preserve">(1)ค่าใช้จ่ายในการจัดซื้อวัคซีนป้องกันโรคพิษสุนัขบ้า </t>
  </si>
  <si>
    <t xml:space="preserve">    ยาคุมกำเนิด สำลี และวัสดุอื่นที่เกี่ยวข้องฯลฯ </t>
  </si>
  <si>
    <t xml:space="preserve">(2)ค่าใช้จ่ายในการจัดซื้อทรายกำจัดลูกน้ำยุงลาย </t>
  </si>
  <si>
    <t xml:space="preserve">(3)ค่าใช้จ่ายในการจัดซื้อน้ำยาพ่นหมอกควัน </t>
  </si>
  <si>
    <t>ขนาดใหญ่ซึ่งไม่รวมถึงค่าซ่อมบำรุงตามปกติหรือค่าซ่อมกลาง</t>
  </si>
  <si>
    <t xml:space="preserve">เพื่อจ่ายเป็นเงินอุดหนุนที่ทำการปกครองอำเภอประโคนชัย </t>
  </si>
  <si>
    <t>แผนงานสังคมสงเคราะห์</t>
  </si>
  <si>
    <t>เงินอุดหนุนกิจการที่เป็น</t>
  </si>
  <si>
    <t>ให้แก่พนักงานส่วนตำบลสังกัดกองช่าง</t>
  </si>
  <si>
    <t>เพื่อจ่ายเป็นเงินเพิ่มการครองชีพชั่วคราวให้แก่</t>
  </si>
  <si>
    <t>พนักงานส่วนตำบล</t>
  </si>
  <si>
    <t>เพื่อจ่ายเป็นเงินประจำตำแหน่งผู้อำนวยการกองช่าง</t>
  </si>
  <si>
    <t>เพื่อจ่ายเป็นเงินตอบแทนการปฏิบัติงานนอกเวลาราชการ</t>
  </si>
  <si>
    <t xml:space="preserve">วัสดุไฟฟ้าและวิทยุ </t>
  </si>
  <si>
    <t>ปลั๊กไฟฟ้า หลอดไฟ สวิตซ์ไฟฟ้า ฯลฯ</t>
  </si>
  <si>
    <t xml:space="preserve">เพื่อจ่ายเป็นค่าจัดซื้อวัสดุก่อสร้าง เช่น ปูนซีเมนต์ ทราย </t>
  </si>
  <si>
    <t xml:space="preserve">  โถส้วม  ไม้ ตะปู เหล็กเส้น ท่อน้ำและอุปกรณ์ประปา ฯลฯ </t>
  </si>
  <si>
    <t>ปากกาน้ำยาลบคำผิด ลวดเย็บกระดาษ กาว ซองเอกสารฯลฯ</t>
  </si>
  <si>
    <t xml:space="preserve">ยางนอก ยางใน สายไมล์ ไขควง ประแจ แม่แรง ฯลฯ </t>
  </si>
  <si>
    <t>เพื่อจ่ายเป็นค่าจัดซื้อวัสดุเชื้อเพลิงและหล่อลื่น เช่น น้ำมัน</t>
  </si>
  <si>
    <t>เพื่อจ่ายเป็นค่ากระแสไฟฟ้าในที่สาธารณะทั้ง18 หมู่บ้านฯลฯ</t>
  </si>
  <si>
    <t>ให้แก่พนักงานส่วนตำบลสังกัดกองกองสวัสดิการสังคม</t>
  </si>
  <si>
    <t>เมมโมรี่การ์ดรูปสีหรือขาวดำที่ได้จากการอัดขยาย ฯลฯ</t>
  </si>
  <si>
    <t>แผนงานการศาสนาวัฒนธรรมและนันทนาการ</t>
  </si>
  <si>
    <t>อำเภอประโคนชัย</t>
  </si>
  <si>
    <t>โครงการจัดงานเทศกาล</t>
  </si>
  <si>
    <t>แผนงานการเกษตร</t>
  </si>
  <si>
    <t>การเกษตร</t>
  </si>
  <si>
    <t>กองส่งเสริม</t>
  </si>
  <si>
    <t>โครงการสนับสนุนค่าใช้จ่าย</t>
  </si>
  <si>
    <t>การบริหารสถานศึกษา</t>
  </si>
  <si>
    <t xml:space="preserve">ให้แก่พนักงานส่วนตำบลสังกัดกองส่งเสริมการเกษตร </t>
  </si>
  <si>
    <t>เพื่อจ่ายเป็นเงินประจำตำแหน่งผู้อำนวยการกองการเกษตร</t>
  </si>
  <si>
    <t>เพื่อจ่ายเป็นค่าจัดซื้อวัสดุเชื้อเพลิงและหล่อลื่นเช่นน้ำมันเชื้อ</t>
  </si>
  <si>
    <t>เพลิงน้ำมันดีเซล น้ำมันเบนซิน น้ำมันจารบี น้ำมันเครื่อง ฯลฯ</t>
  </si>
  <si>
    <t xml:space="preserve">วัสดุการเกษตร </t>
  </si>
  <si>
    <t xml:space="preserve">เพื่อจ่ายเป็นค่าจัดซื้อวัสดุการเกษตร เช่น พันธุ์พืชไม้ดอก </t>
  </si>
  <si>
    <t xml:space="preserve">ไม้ประดับ  ดิน กระถาง ปุ๋ย ฯลฯ </t>
  </si>
  <si>
    <t>แผนงานงบกลาง</t>
  </si>
  <si>
    <t>เพื่อจ่ายเป็นค่าใช้จ่ายสำหรับสนับสนุนการสร้างหลักประกัน</t>
  </si>
  <si>
    <t>รายได้ให้แก่ผู้สูงอายุ</t>
  </si>
  <si>
    <t>เพื่อจ่ายเป็นค่าใช้จ่ายสำหรับสนับสนุนสวัสดิการทางสังคม</t>
  </si>
  <si>
    <t>ให้แก่ผู้พิการหรือทุพพลภาพ</t>
  </si>
  <si>
    <t>เบี้ยยังชีพผู้ป่วยเอดส์</t>
  </si>
  <si>
    <t>จ่ายเงินสงเคราะห์เพื่อการยังชีพขององค์กรปกครอง</t>
  </si>
  <si>
    <t>ส่วนท้องถิ่น พ.ศ. 2548</t>
  </si>
  <si>
    <t>รายจ่ายตามข้อผูกพัน</t>
  </si>
  <si>
    <t>1) เงินสมทบกองทุนหลักประกันสุขภาพขององค์การบริหาร</t>
  </si>
  <si>
    <t>ส่วนตำบลจรเข้มาก เพื่อใช้จ่ายตามแผนงานของกองทุน</t>
  </si>
  <si>
    <t>เงินช่วยพิเศษ</t>
  </si>
  <si>
    <t>เงินสมทบกองทุนบำเหน็จบำนาญ</t>
  </si>
  <si>
    <t>เคลื่อนเศรษฐกิจและสังคมดิจิทัล</t>
  </si>
  <si>
    <t xml:space="preserve">เพื่อจ่ายเป็นค่าจัดซื้อวัสดุยานพาหนะและขนส่งเช่น แบตเตอรี่ </t>
  </si>
  <si>
    <t>ปากกาน้ำยาลบคำผิดลวดเย็บกระดาษกาวซองเอกสารฯลฯ</t>
  </si>
  <si>
    <t>เพื่อจ่ายเป็นค่าจัดซื้อ/จัดหาวัสดุสำนักงาน เช่น กระดาษแฟ้ม</t>
  </si>
  <si>
    <t xml:space="preserve">รวมถึงอินเตอร์เน็ตการ์ดและค่าสื่อสารอื่นๆเช่นค่าเคเบิ้ลทีวี </t>
  </si>
  <si>
    <t>1.1 แผนงานบริหารงานทั่วไป</t>
  </si>
  <si>
    <t>1.2 แผนงานการรักษาความสงบภายใน</t>
  </si>
  <si>
    <t>1.3  แผนงานการศึกษา</t>
  </si>
  <si>
    <t>1.5 แผนงานสังคมสงเคราะห์</t>
  </si>
  <si>
    <t>1.9 แผนงานการเกษตร</t>
  </si>
  <si>
    <t>1.10 แผนงานงบกลาง</t>
  </si>
  <si>
    <t>ส่วนที่ 2.1 บัญชีสรุปจำนวนโครงการและงบประมาณ</t>
  </si>
  <si>
    <t xml:space="preserve">3.  ยุทธศาสตร์ด้านการพัฒนาเกษตรกรรมและอุตสาหกรรม </t>
  </si>
  <si>
    <t>ปลั๊กไฟฟ้า หลอดไฟ สวิตซ์ไฟฟ้า ฯลฯรวมถึงการซ่อมแซมด้วย</t>
  </si>
  <si>
    <t>ศาสนา</t>
  </si>
  <si>
    <t xml:space="preserve">คนละ 20 บาท/วัน จำนวน 200 วัน </t>
  </si>
  <si>
    <t xml:space="preserve"> 2)โรงเรียน จำนวน 6 โรง</t>
  </si>
  <si>
    <t>เครื่องพิมพ์</t>
  </si>
  <si>
    <t>เครื่องคอมพิวเตอร์</t>
  </si>
  <si>
    <t>กลาง</t>
  </si>
  <si>
    <t>ทั่วไป</t>
  </si>
  <si>
    <t>ตำแหน่ง</t>
  </si>
  <si>
    <t>สำนักปลัด/กองคลัง</t>
  </si>
  <si>
    <t>เพื่อจ่ายเป็นเงินประจำตำแหน่งผู้อำนวยการกองสวัสดิ</t>
  </si>
  <si>
    <t>การสังคม</t>
  </si>
  <si>
    <t>เพื่อจ่ายเป็นเงินสมทบกองทุนหลักประกันสังคมในอัตรา</t>
  </si>
  <si>
    <t>โครงการส่งเสริมการใช้เทคโน</t>
  </si>
  <si>
    <t>โลยีสารสนเทศเพื่อรองรับและขับ</t>
  </si>
  <si>
    <t xml:space="preserve">เงินค่าตอบแทนพิเศษ </t>
  </si>
  <si>
    <t xml:space="preserve">ประจำปี ให้แก่พนักงานส่วนตำบลสังกัดสำนักปลัด/กองคลัง </t>
  </si>
  <si>
    <t xml:space="preserve">และหน่วยตรวจสอบภายใน  โดยคำนวณตั้งจ่ายไว้ไม่เกิน </t>
  </si>
  <si>
    <t>12 เดือน</t>
  </si>
  <si>
    <t>และพนักงานจ้างทั่วไปสังกัดสำนักปลัด/กองคลัง</t>
  </si>
  <si>
    <t>โดยคำนวณตั้งจ่ายไว้ไม่เกิน 12 เดือน</t>
  </si>
  <si>
    <t>สังกัดสำนักปลัด/กองคลัง</t>
  </si>
  <si>
    <t>ค่าตอบแทนผู้ปฏิบัติราชการอันเป็น</t>
  </si>
  <si>
    <t>ประโยชน์แก่องค์กรปกครองส่วน</t>
  </si>
  <si>
    <t xml:space="preserve">ท้องถิ่น </t>
  </si>
  <si>
    <t>เพื่อจ่ายเป็นเงินค่าตอบแทนผู้ปฏิบัติราชการอันเป็นประโยชน์</t>
  </si>
  <si>
    <t>แก่องค์กรปกครองส่วนท้องถิ่น ได้แก่</t>
  </si>
  <si>
    <t>1.เงินประโยชน์ตอบแทนอื่นเป็นกรณีพิเศษ</t>
  </si>
  <si>
    <t>2.ค่าตอบแทนบุคคลหรือคณะกรรมการผู้รับผิดชอบ</t>
  </si>
  <si>
    <t>การจัดซื้อจัดจ้างและการบริหารพัสดุภาครัฐ</t>
  </si>
  <si>
    <t xml:space="preserve">3.เงินตอบแทนเจ้าหน้าที่ในการเลือกตั้ง </t>
  </si>
  <si>
    <t xml:space="preserve">4.ค่าใช้จ่ายในการคัดเลือกพนักงานและลูกจ้าง </t>
  </si>
  <si>
    <t>นอกราชการ</t>
  </si>
  <si>
    <t>เช่าบ้าน</t>
  </si>
  <si>
    <t>ศึกษาบุตร</t>
  </si>
  <si>
    <t>ค่าตอบแทนการปฏิบัติงาน</t>
  </si>
  <si>
    <t>นอกเวลาราชการ</t>
  </si>
  <si>
    <t>ให้แก่พนักงานส่วนท้องถิ่น</t>
  </si>
  <si>
    <t>ส่วนท้องถิ่นที่มีสิทธิเบิกจ่ายได้</t>
  </si>
  <si>
    <t>เพื่อจ่ายเป็นเงินช่วยเหลือการศึกษาบุตรของผู้บริหารท้องถิ่น</t>
  </si>
  <si>
    <t>พนักงานส่วนท้องถิ่น/ลูกจ้าง ที่มีสิทธิเบิกได้</t>
  </si>
  <si>
    <t>เพื่อจ่ายเป็นรายจ่ายเพื่อให้ได้มาซึ่งบริการ ประกอบด้วย</t>
  </si>
  <si>
    <t xml:space="preserve"> 1.ค่าถ่ายเอกสาร </t>
  </si>
  <si>
    <t>ค่ารับรอง</t>
  </si>
  <si>
    <t>เพื่อจ่ายเป็น ค่ารับรองในการต้อนรับบุคคล</t>
  </si>
  <si>
    <t>หรือคณะบุคคล และค่าเลี้ยงรับรองในการประชุมสภา</t>
  </si>
  <si>
    <t>ท้องถิ่นหรือคณะกรรมการ คณะอนุกรรมการ</t>
  </si>
  <si>
    <t xml:space="preserve">ค่าพวงมาลา ฯลฯ   </t>
  </si>
  <si>
    <t>ที่เกี่ยวข้องกับเรื่องที่ดินสาธารณประโยชน์ ฯลฯ</t>
  </si>
  <si>
    <t>ซ่อมแซม</t>
  </si>
  <si>
    <t>เพื่อจัดซื้อเครื่องคอมพิวเตอร์ All In One</t>
  </si>
  <si>
    <t>สำหรับงานประมวลผล จำนวน 1 เครื่อง</t>
  </si>
  <si>
    <t>เครื่องสำรองไฟฟ้า</t>
  </si>
  <si>
    <t>จำนวน 1 เครื่อง</t>
  </si>
  <si>
    <t xml:space="preserve">เพื่อจัดซื้อเครื่องสำรองไฟฟ้า ขนาด 800 VA </t>
  </si>
  <si>
    <t>จังหวัดบุรีรัมย์</t>
  </si>
  <si>
    <t>เพื่อจ่ายเป็นเงินอุดหนุนที่ทำการปกครองอำเภอประโคนชัย</t>
  </si>
  <si>
    <t>โดยคำนวนตั้งจ่ายไว้ไม่เกิน 12 เดือน</t>
  </si>
  <si>
    <t>สัมมนาของเจ้าหน้าที่ท้องถิ่นและ อปพร.กรณีได้รับคำสั่งจาก</t>
  </si>
  <si>
    <t>ผอ.ศูนย์ อปพร. ตลอดจนค่าลงทะเบียนต่างๆ</t>
  </si>
  <si>
    <t>วัสดุเครื่องดับเพลิง</t>
  </si>
  <si>
    <t>เพื่อจ่ายเป็นค่าจัดซื้อวัสดุเครื่องดับเพลิง เช่น ถังดับเพลิง</t>
  </si>
  <si>
    <t>ลูกบอลดับเพลิง เครื่องดับเพลิง ฯลฯ</t>
  </si>
  <si>
    <t xml:space="preserve">ประกอบด้วย ค่าอาหาร ค่าอาหารว่างและเครื่องดื่ม  </t>
  </si>
  <si>
    <t>ค่าวิทยากรและค่าใช้จ่ายอื่นที่เกี่ยวข้อง</t>
  </si>
  <si>
    <t>ให้แก่ครู จำนวน 4 อัตรา</t>
  </si>
  <si>
    <t xml:space="preserve">พิเศษของพนักงานส่วนตำบล ครู </t>
  </si>
  <si>
    <t>เงินวิทยฐานะ</t>
  </si>
  <si>
    <t>เพื่อจ่ายเป็นเงินวิทยฐานะให้แก่ครู</t>
  </si>
  <si>
    <t xml:space="preserve">พนักงานจ้างทั่วไป และผู้ช่วยครูผู้ดูแลเด็ก  </t>
  </si>
  <si>
    <t xml:space="preserve">ผู้ช่วยครูผู้ดูแลเด็ก </t>
  </si>
  <si>
    <t>พนักงานส่วนท้องถิ่นตลอดจนลูกจ้างและที่มีสิทธิเบิกได้</t>
  </si>
  <si>
    <t>ค่าใช้จ่ายเกี่ยวกับการใช้บริการ</t>
  </si>
  <si>
    <t xml:space="preserve">เพื่อเป็นเงินอุดหนุนสำหรับสนับสนุนอาหารกลาง </t>
  </si>
  <si>
    <t>เพื่อเป็นค่าใช้จ่ายในการจัดกิจกรรมต่างๆ โดยมีค่าใช้จ่าย</t>
  </si>
  <si>
    <t>เพื่อจ่ายเป็นเงินเพิ่มการครองชีพชั่วคราว</t>
  </si>
  <si>
    <t>ของพนักงานส่วนตำบล</t>
  </si>
  <si>
    <t>สังกัดกองสาธารณสุขฯ</t>
  </si>
  <si>
    <t xml:space="preserve">1. ค่าถ่ายเอกสาร  </t>
  </si>
  <si>
    <t xml:space="preserve">3. ค่าประกันรถราชการ </t>
  </si>
  <si>
    <t>ให้ปฏิบัติราชการในการบริการระบบการแพทย์ฉุกเฉิน</t>
  </si>
  <si>
    <t>สัมมนาของเจ้าหน้าที่ท้องถิ่นและอาสาสมัครกู้ชีพที่ได้รับคำสั่ง</t>
  </si>
  <si>
    <t>อุดหนุนให้กับคณะกรรมการหมู่บ้าน จำนวน 18 หมู่บ้าน</t>
  </si>
  <si>
    <t>เงินอุดหนุนเอกชน โครงการ</t>
  </si>
  <si>
    <t>สืบสานพระราชปณิธานสมเด็จย่า</t>
  </si>
  <si>
    <t>ต้านภัยมะเร็งเต้านม</t>
  </si>
  <si>
    <t>ส่งเสริมสุขภาพอนามัยแม่และเด็ก</t>
  </si>
  <si>
    <t>มหัศจรรย์1,000วันแรกแห่งชีวิต</t>
  </si>
  <si>
    <t xml:space="preserve">โดยคำนวณตั้งจ่ายไว้ไม่เกิน 12 เดือน </t>
  </si>
  <si>
    <t>ให้แก่พนักงานส่วนตำบลสังกัดกองสวัสดิการสังคม</t>
  </si>
  <si>
    <t>เพื่อจ่ายเป็นค่าตอบแทนพนักงานจ้างทั่วไป</t>
  </si>
  <si>
    <t xml:space="preserve">ให้แก่พนักงานส่วนท้องถิ่น  </t>
  </si>
  <si>
    <t>พนักงานส่วนท้องถิ่นตลอดจนลูกจ้างและที่มีสิทธิเบิกจ่ายได้</t>
  </si>
  <si>
    <t>ค่าซื้อดวงตราไปรษณียากร  ฯลฯ</t>
  </si>
  <si>
    <t>เพื่อจ่ายเป็นเงินอุดหนุนสำนักงานกิ่งกาชาดจังหวัดบุรีรัมย์</t>
  </si>
  <si>
    <t>ในการดำเนินการตามโครงการฯ</t>
  </si>
  <si>
    <t xml:space="preserve"> และค่าใช้จ่ายอื่นที่เกี่ยวข้องฯลฯ</t>
  </si>
  <si>
    <t>ประกอบด้วย ค่าอาหาร ค่าอาหารว่างและเครื่องดื่ม</t>
  </si>
  <si>
    <t>เพื่อเป็นค่าใช้จ่ายดำเนินการโครงการฯ โดยค่าใช้จ่าย</t>
  </si>
  <si>
    <t>ประกอบด้วยค่าอาหาร ค่าอาหารว่างและเครื่องดื่ม</t>
  </si>
  <si>
    <t>โครงการแม่ดีเด่นตำบลจรเข้มาก</t>
  </si>
  <si>
    <t>โครงการแข่งขันกีฬาจรเข้มากเกมส์</t>
  </si>
  <si>
    <t xml:space="preserve">เพื่อจ่ายเป็นค่าใช้จ่ายในการจัดการแข่งขันกีฬา เช่น </t>
  </si>
  <si>
    <t xml:space="preserve">ค่าเงินรางวัล ถ้วยรางวัล ค่าตอบแทนคณะกรรมการ </t>
  </si>
  <si>
    <t>วัสดุอุปกรณ์ และค่าใช้จ่ายอื่นๆ ที่เกี่ยวข้อง ฯลฯ</t>
  </si>
  <si>
    <t xml:space="preserve">เงินอุดหนุนส่วนราชการ </t>
  </si>
  <si>
    <t xml:space="preserve">เพื่อจ่ายเป็นเงินอุดหนุนให้กับอำเภอประโคนชัย </t>
  </si>
  <si>
    <t>ในการดำเนินการตามโครงการ"แข่งขันกีฬาฟุตบอล</t>
  </si>
  <si>
    <t>ข้าวมะลิหอม ปลาจ่อมกุ้ง</t>
  </si>
  <si>
    <t>ชมทุ่งนกประโคนชัย"</t>
  </si>
  <si>
    <t xml:space="preserve">เพื่อจ่ายเป็นค่าใช้จ่ายในการจัดเตรียมขบวนแห่ </t>
  </si>
  <si>
    <t>ค่าจัดหาเทพี ค่าจัดนิทรรศการ ค่าวัสดุอุปกรณ์</t>
  </si>
  <si>
    <t>และค่าใช้จ่ายอื่นๆที่เกี่ยวข้อง ฯลฯ</t>
  </si>
  <si>
    <t>ประโคนชัย</t>
  </si>
  <si>
    <t>ในการดำเนินการตามโครงการจัดงานประเพณี</t>
  </si>
  <si>
    <t xml:space="preserve">แผนงานการศาสนาวัฒนธรรมและนันทนาการ </t>
  </si>
  <si>
    <t>อบต.</t>
  </si>
  <si>
    <t>ให้แก่พนักงานส่วนตำบลสังกัดสำนักปลัด อบต.</t>
  </si>
  <si>
    <t xml:space="preserve">เพื่อจ่ายเป็นค่าตอบแทนพนักงานจ้างตามภารกิจ และพนักงาน </t>
  </si>
  <si>
    <t>จ้างทั่วไป โดยคำนวณตั้งจ่ายไว้ไม่เกิน 12 เดือน</t>
  </si>
  <si>
    <t>แผนงานอุตสาหกรรมและการโยธา</t>
  </si>
  <si>
    <t>รวม   11   กิจกรรม/โครงการ</t>
  </si>
  <si>
    <t>1.ค่าจ้างเหมาบริการ</t>
  </si>
  <si>
    <t>2. ค่าติดตั้งไฟฟ้า</t>
  </si>
  <si>
    <t>เก้าอี้สำนักงาน</t>
  </si>
  <si>
    <t>บ้านจรเข้มาก หมู่ที่ 1</t>
  </si>
  <si>
    <t xml:space="preserve">เพื่อจ่ายเป็นค่าก่อสร้างรางระบายน้ำพร้อมฝาปิดบ้าน </t>
  </si>
  <si>
    <t>โครงการก่อสร้างถนนดินพร้อมลง</t>
  </si>
  <si>
    <t>เพื่อจ่ายเป็นค่าใช้จ่ายดำเนินการตามโครงการ</t>
  </si>
  <si>
    <t>โครงการท้องถิ่นอาสา ปลูกป่า</t>
  </si>
  <si>
    <t>รักษ์น้ำ"</t>
  </si>
  <si>
    <t>เช่น ค่าสมนาคุณวิทยากร ค่าอาหาร ค่าอาหารว่าง</t>
  </si>
  <si>
    <t>เงินสมทบกองทุนหลักประกันสังคม</t>
  </si>
  <si>
    <t>ร้อยละ 5   พร้อมกับหักค่าตอบแทนของพนักงานจ้าง</t>
  </si>
  <si>
    <t>ส่งเป็นเงินในอัตราเดียวกัน</t>
  </si>
  <si>
    <t>เบี้ยยังชีพผู้สูงอายุ</t>
  </si>
  <si>
    <t>เบี้ยยังชีพคนพิการ</t>
  </si>
  <si>
    <t xml:space="preserve"> เพื่อจ่ายเป็นค่าเบี้ยยังชีพผู้ป่วยเอดส์ตามระเบียบว่าด้วยการ</t>
  </si>
  <si>
    <t>3) เงินสมทบกองทุนสวัสดิการชุมชน เพื่อบริหารงานกองทุน</t>
  </si>
  <si>
    <t>เพื่อจ่ายเป็นเงินช่วยเหลือค่าทำศพ พนักงานส่วนตำบล</t>
  </si>
  <si>
    <t>พนักงานจ้าง</t>
  </si>
  <si>
    <t>บัญชีจำนวนครุภัณฑ์สำหรับที่ไม่ได้ดำเนินการตามโครงการพัฒนาท้องถิ่น</t>
  </si>
  <si>
    <t>ครุภัณฑ์</t>
  </si>
  <si>
    <t>รายละเอียดของครุภัณฑ์</t>
  </si>
  <si>
    <t>หน่วยงานรับผิดชอบหลัก</t>
  </si>
  <si>
    <t>เครื่องปรับอากาศ</t>
  </si>
  <si>
    <t>1.2 แผนงานสังคมสงเคราะห์</t>
  </si>
  <si>
    <t>รวม   18   กิจกรรม/โครงการ</t>
  </si>
  <si>
    <t>รวม   15   กิจกรรม/โครงการ</t>
  </si>
  <si>
    <t>รวม  2   กิจกรรม/โครงการ</t>
  </si>
  <si>
    <t>1.6 แผนงานสร้างความเข้มแข็งของชุมชน</t>
  </si>
  <si>
    <t>1.7 แผนงานการศาสนาวัฒนธรรมและนันทนาการ</t>
  </si>
  <si>
    <t>1.8 แผนงานอุตสาหกรรมและการโยธา</t>
  </si>
  <si>
    <t>ส่วนที่ 2.3</t>
  </si>
  <si>
    <t>แผนการดำเนินงาน ประจำปีงบประมาณ พ.ศ. 2563</t>
  </si>
  <si>
    <t>พ.ศ.2563</t>
  </si>
  <si>
    <t>รวม  1  กิจกรรม/โครงการ</t>
  </si>
  <si>
    <t>แผนงานการรักษาความสงบภายใน (ต่อ)</t>
  </si>
  <si>
    <t xml:space="preserve">ค่าวิทยากร และค่าใช้จ่ายอื่นที่เกี่ยวข้อง </t>
  </si>
  <si>
    <t xml:space="preserve">อุดหนุนส่วนราชการ </t>
  </si>
  <si>
    <t>ในการดำเนินโครงการซ้อมแผนป้องกันและบรรเทา</t>
  </si>
  <si>
    <t>ในการดำเนินโครงกาฝึกอบรมทบทวนและการสวนสนาม</t>
  </si>
  <si>
    <t>รวม  6  กิจกรรม/โครงการ</t>
  </si>
  <si>
    <t>อุปกรณ์และค่าใช้จ่ายอื่นที่เกี่ยวข้อง ฯลฯ</t>
  </si>
  <si>
    <t xml:space="preserve">อาหารว่างและเดรื่องดื่ม ค่าสมนาคุณวิทยากร ค่าวัสดุ </t>
  </si>
  <si>
    <t xml:space="preserve">ประกอบด้วย ค่าอาหาร อาหารว่างและเดรื่องดื่มค่าสมนา </t>
  </si>
  <si>
    <t>คุณวิทยากร ค่าวัสดุอุปกรณ์และค่าใช้จ่ายอื่นที่เกี่ยวข้องฯลฯ</t>
  </si>
  <si>
    <t>ประกอบด้วย ค่าอาหาร อาหารว่างและเดรื่องดื่มค่าสมนา</t>
  </si>
  <si>
    <t>เด็กและเยาวชน</t>
  </si>
  <si>
    <t>โครงการฝึกอบรมพัฒนาศักยภาพ</t>
  </si>
  <si>
    <t>รวม  11   กิจกรรม/โครงการ</t>
  </si>
  <si>
    <t>โครงการฝึกอบรมอาชีพระยะสั้น</t>
  </si>
  <si>
    <t>โครงการพัฒนาสตรีกับวิถีเศรษฐ</t>
  </si>
  <si>
    <t>กิจพอเพียง</t>
  </si>
  <si>
    <t>โครงการส่งเสริมอาชีพผู้สูงอายุ</t>
  </si>
  <si>
    <t>ก่อสร้างรางระบายน้ำพร้อมฝาปิด</t>
  </si>
  <si>
    <t>แผนงานอุตสาหกรรมและการโยธา (ต่อ)</t>
  </si>
  <si>
    <t>แผนงานการศาสนาวัฒนธรรมและนันทนาการ (ต่อ)</t>
  </si>
  <si>
    <t>โครงการฝึกอบรมส่งเสริมอาชีพ</t>
  </si>
  <si>
    <t>ด้านการเกษตรตามแนวเศรษฐกิจ</t>
  </si>
  <si>
    <t>พอเพียง</t>
  </si>
  <si>
    <t xml:space="preserve">และเครื่องดื่ม ค่าวัสดุ ค่าใช้จ่ายอื่น ๆ ที่เกี่ยวข้องฯลฯ </t>
  </si>
  <si>
    <t>โครงการโรงปุ๋ยในแปลงนา</t>
  </si>
  <si>
    <t>เพื่อจ่ายเป็นเงินสมทบเข้ากองทุนเงินทดแทนเป็นรายปีใน</t>
  </si>
  <si>
    <t>อัตราร้อยละ 0.2 ของค่าจ้างโดยประมาณทั้งปี</t>
  </si>
  <si>
    <t>2) เงินชดใช้คืนโครงการเศรษฐกิจชุมชนเพื่อชำระหนี้ให้กลุ่ม</t>
  </si>
  <si>
    <t>เงินสมทบกองทุนทดแทน</t>
  </si>
  <si>
    <t>อาชีพหรือกลุ่มเกษตรกรที่ผิดนัดสัญญาไม่ชำระหนี้หรือชำระ</t>
  </si>
  <si>
    <t>ข้าราชการส่วนท้องถิ่น (กบท.)</t>
  </si>
  <si>
    <t>เพื่อจ่ายเป็นเงินสมทบเข้ากองทุนบำเหน็จบำนาญข้าราช</t>
  </si>
  <si>
    <t>การส่วนท้องถิ่น</t>
  </si>
  <si>
    <t>โครงการพัฒนาหมู่บ้านท่องเที่ยว</t>
  </si>
  <si>
    <t>ชุมชนน่าอยู่</t>
  </si>
  <si>
    <t>เพื่อจ่ายเป็นค่าใช้จ่ายในดำเนินการตามโครงการ</t>
  </si>
  <si>
    <t>พัฒนาหมู่บ้านท่องเที่ยวชุมชนน่าอยู่ ประกอบด้วย</t>
  </si>
  <si>
    <t>ค่าสมนาคุณวิทยากร ค่าอาหาร ค่าอาหารว่างและ</t>
  </si>
  <si>
    <t>เครื่อมดื่ม ค่าวัสดุและค่าใช้จ่ายอื่นๆ ที่เกี่ยวข้องฯลฯ</t>
  </si>
  <si>
    <t>โครงการจัดงานประเพณีแห่เทียน</t>
  </si>
  <si>
    <t>เข้าพรรษา</t>
  </si>
  <si>
    <t>เพื่อจ่ายเป็นค่าใช้จ่ายในการดำเนินงานจัดกิจกรรม</t>
  </si>
  <si>
    <t>ต่าง ๆ เช่นค่าหล่อเทียนพรรษา ค่าจัดประดับตกแต่ง</t>
  </si>
  <si>
    <t>ขบวนแห่ ค่าอาหาร ค่าอาหารว่างและเครื่องดื่ม</t>
  </si>
  <si>
    <t>และค่าใช้จ่ายอื่น ๆ ที่เกี่ยวข้อง</t>
  </si>
  <si>
    <t>โครงการจัดงานวันลอยกระทง</t>
  </si>
  <si>
    <t>ต่าง ๆ เช่นค่าจัดเตรียมสถานที่ ค่าอาหาร ค่าอาหาร</t>
  </si>
  <si>
    <t>ว่างและเครื่องดื่ม ค่าเงินรางวัล ค่าตอบแทนกรรม</t>
  </si>
  <si>
    <t>การ วัสดุอุปกรณ์ และค่าใช้จ่ายอื่นๆ ที่เกี่ยวข้องฯลฯ</t>
  </si>
  <si>
    <t>โครงการส่งนักกีฬาเข้าร่วมการแข่ง</t>
  </si>
  <si>
    <t>พระเทพรัตนราชสุดาสยามบรมราช</t>
  </si>
  <si>
    <t>กุมารี"ประโคนชัยเกมส์"</t>
  </si>
  <si>
    <t>เพื่อจ่ายเป็นค่าใช้จ่ายในการจัดโครงการส่งนักกีฬา</t>
  </si>
  <si>
    <t>ขันกีฬาชิงถ้วยพระราชทานสมเด็จ</t>
  </si>
  <si>
    <t>เข้าร่วมการแข่งขันฯ ค่าพาหนะ ค่าเบี้ยเลี้ยง ค่าชุด</t>
  </si>
  <si>
    <t>กีฬาค่าวัสดุอุปกรณ์และค่าใช้จ่ายอื่น ๆ ที่เกี่ยวข้อง</t>
  </si>
  <si>
    <t>อุดหนุนส่วนราชการ</t>
  </si>
  <si>
    <t>ประเพณีจังหวัดบุรีรัมย์ ชิงถ้วยพระราชทานพระบาท</t>
  </si>
  <si>
    <t>สมเด็จพระปรเมนทรรามาธิบดี ศรีสินทร มหาวชิรา</t>
  </si>
  <si>
    <t>ลงกรณ์ฯพระวชิรเก้าเจ้าอยู่หัวครั้งที่ 27 ปี 2553</t>
  </si>
  <si>
    <t>เพื่อจ่ายเป็นเงินอุดหนุนให้กับอำเภอประโคนชัย</t>
  </si>
  <si>
    <t>ในการดำเนินการตามโครงการ"เทศกาลข้าวมะลิ</t>
  </si>
  <si>
    <t xml:space="preserve">หอม ปลาจอมกุ้ง ชมทุ่งนกประโคนชัย  </t>
  </si>
  <si>
    <t xml:space="preserve">เพื่อจ่ายเป็นเงินอุดหนุนให้กับจังหวัดบุรีรัมย์ </t>
  </si>
  <si>
    <t>เพื่อจ่ายเป็นค่าใช้จ่ายในดำเนินการตามโครงการฯ</t>
  </si>
  <si>
    <t>โดยค่าใช้จ่ายประกอบด้วย ค่าอาหาร ค่าอาหารว่าง</t>
  </si>
  <si>
    <t>และเครื่อมดื่ม ค่าวัสดุและค่าใช้จ่ายอื่นๆ ที่</t>
  </si>
  <si>
    <t>เกี่ยวข้องฯลฯ</t>
  </si>
  <si>
    <t>บ้านโคกปราสาท หมู่ที่ 12</t>
  </si>
  <si>
    <t>โครงการประชาสัมพันธ์การ</t>
  </si>
  <si>
    <t>จัดเก็บภาษี</t>
  </si>
  <si>
    <t>ประชาสัมพันธ์เพื่อพัฒนารายได้ของ อบต. ประกอบ</t>
  </si>
  <si>
    <t>ด้วย ค่าเช่าอุปกรณ์ วัสดุต่าง ๆ</t>
  </si>
  <si>
    <t>โครงการค่าใช้จ่ายในการจ้าง</t>
  </si>
  <si>
    <t>ที่ปรึกษาเพื่อศึกษา วิจัย ประ</t>
  </si>
  <si>
    <t>เมินผลหรือพัฒนาระบบต่าง ๆ</t>
  </si>
  <si>
    <t>ค่าใช้จ่ายในการจ้างที่ปรึกษาเพื่อศึกษา วิจัย ประเมิน</t>
  </si>
  <si>
    <t xml:space="preserve">ผลหรือพัฒนาระบบต่าง ๆ </t>
  </si>
  <si>
    <t>โครงการ อบต. เคลื่อนที่พบ</t>
  </si>
  <si>
    <t>ประชาชน</t>
  </si>
  <si>
    <t>อบต.เคลื่อนที่พบประชาชน เช่น ค่าอาหาร ค่า</t>
  </si>
  <si>
    <t>อาหารว่างและเครื่องดื่ม ค่าวัสดุ ฯลฯ และค่าใช้จ่าย</t>
  </si>
  <si>
    <t>อื่นที่เกี่ยวข้อง</t>
  </si>
  <si>
    <t>ประชาคม</t>
  </si>
  <si>
    <t>ส่งเสริมการจัดประชุมประชาคมหมู่บ้าน ตำบลฯ</t>
  </si>
  <si>
    <t>เช่น ค่าอาหาร ค่าอาหารว่างและเครื่องดื่มฯลฯ ค่าใช้</t>
  </si>
  <si>
    <t>จ่ายอื่นที่เกี่ยวข้อง</t>
  </si>
  <si>
    <t>การเลือกตั้ง ประกอบด้วย ค่าวัสดุ อุปกรณ์เกี่ยวกับ</t>
  </si>
  <si>
    <t>การเลือกตั้งฯลฯ ค่าใช้จ่ายอื่นที่เกี่ยวข้อง</t>
  </si>
  <si>
    <t>ในการดำเนินการตามโครงการส่งเสริมงานรัฐพิธีและ</t>
  </si>
  <si>
    <t>วันสำคัญทางราชการ</t>
  </si>
  <si>
    <t xml:space="preserve">อำเภอ </t>
  </si>
  <si>
    <t>ในอัตราเดือนละ 21,120 บาท</t>
  </si>
  <si>
    <t xml:space="preserve">ในอัตราเดือนละ 11,610 บาท </t>
  </si>
  <si>
    <t xml:space="preserve">ส่วนตำบล ในอัตราเดือนละ 1,900 บาท  </t>
  </si>
  <si>
    <t xml:space="preserve">บริหารส่วนตำบล ในอัตราเดือนละ 950 บาท  </t>
  </si>
  <si>
    <t>ตำบลในอัตราเดือนละ 1,900 บาท</t>
  </si>
  <si>
    <t xml:space="preserve">ส่วนตำบล ในอัตราเดือนละ 950 บาท </t>
  </si>
  <si>
    <t>ส่วนตำบล ในอัตราเดือนละ 7,560 บาท</t>
  </si>
  <si>
    <t>ส่วนตำบล จำนวน 139,320  บาท</t>
  </si>
  <si>
    <t>ส่วนตำบล จำนวน 114,000  บาท</t>
  </si>
  <si>
    <t>ส่วนตำบล จำนวน 3,265,920  บาท</t>
  </si>
  <si>
    <t>ส่วนตำบล จำนวน 90,720  บาท</t>
  </si>
  <si>
    <t>เพื่อจ่ายเป็นค่าตอบแทนตำแหน่งต่าง ๆ ดังนี้</t>
  </si>
  <si>
    <t>เงินเดือน(ข้า)</t>
  </si>
  <si>
    <t>เงินเพิ่ม (ข้า)</t>
  </si>
  <si>
    <t>เงินเพิ่มพนักงานจ้าง</t>
  </si>
  <si>
    <t>ค่าตอบแทนประโยชน์</t>
  </si>
  <si>
    <t>ค่าตอบแทนนอกเวลา</t>
  </si>
  <si>
    <t>การศึกษาบุตร</t>
  </si>
  <si>
    <t>รายจ่ายค่าบริการ(ทุกอย่าง)</t>
  </si>
  <si>
    <t>ค่าใช้จ่ายในพิธีการศาสนา</t>
  </si>
  <si>
    <t>เดินทางไปราชการ</t>
  </si>
  <si>
    <t>ค่าพวงมาลา</t>
  </si>
  <si>
    <t>ค่าบำรุงรักษาซ่อมแซม</t>
  </si>
  <si>
    <t>วัสดุไฟฟ้า</t>
  </si>
  <si>
    <t>วัสดุงานบ้าน</t>
  </si>
  <si>
    <t>วัสดุยานพาหนะ</t>
  </si>
  <si>
    <t>วัสดุเชื้อเพลิง</t>
  </si>
  <si>
    <t>วัสดุอื่น</t>
  </si>
  <si>
    <t>ค่าโทรศัพท์</t>
  </si>
  <si>
    <t>ค่าไปรษณีย์</t>
  </si>
  <si>
    <t>ค่าสื่อสารโทรคมนาคม</t>
  </si>
  <si>
    <t>สป.</t>
  </si>
  <si>
    <t xml:space="preserve"> 2. ค่ากำจัดสิ่งปฏิกูล</t>
  </si>
  <si>
    <t xml:space="preserve"> 3.ค่าเย็บหนังสือหรือเข้าปกหนังสือ </t>
  </si>
  <si>
    <t xml:space="preserve"> 4.ค่าโฆษณาและเผยแพร่ </t>
  </si>
  <si>
    <t xml:space="preserve"> 5. ค่าธรรมเนียมต่างๆ </t>
  </si>
  <si>
    <t xml:space="preserve"> 6. ค่าจ้างเหมาบริการ  </t>
  </si>
  <si>
    <t xml:space="preserve"> 7. ค่าประกันรถราชการ </t>
  </si>
  <si>
    <t xml:space="preserve"> 8. ค่าใช้จ่ายในการจัดซื้อหนังสือพิมพ์</t>
  </si>
  <si>
    <t>แผนงานการศึกษา (ต่อ)</t>
  </si>
  <si>
    <t>จักร</t>
  </si>
  <si>
    <t xml:space="preserve">ในราชอาณาจักรและนอกอาณา </t>
  </si>
  <si>
    <t xml:space="preserve">ส่วนท้องถิ่น </t>
  </si>
  <si>
    <t>เป็นประโยชน์แก่องค์กรปกครอง</t>
  </si>
  <si>
    <t>ค่าตอบแทนผู้ปฏิบัติราชการอัน</t>
  </si>
  <si>
    <t>ในราชอาณาจักรและนอกอาณา</t>
  </si>
  <si>
    <t>2.ค่าโฆษณาและเผยแพร่</t>
  </si>
  <si>
    <t xml:space="preserve">3. ค่าจ้างเหมาบริการ </t>
  </si>
  <si>
    <t xml:space="preserve">4. ค่าประกันรถราชการ </t>
  </si>
  <si>
    <t>วัสดุวิทยาศาสตร์หรือการแพทย์</t>
  </si>
  <si>
    <t>(4)ค่าใช้จ่ายในการจัดซื้อสำลี ผ้าพันแผลแอลกอฮอล์</t>
  </si>
  <si>
    <t xml:space="preserve">เวชภัณฑ์ และวัสดุวิทยาศาสตร์อื่น ๆ ฯลฯ </t>
  </si>
  <si>
    <t>รวม   16   กิจกรรม/โครงการ</t>
  </si>
  <si>
    <t>เพื่อจ่ายเป็นเงินเพิ่มค่าครองชีพชั่วคราวของพนักงาน</t>
  </si>
  <si>
    <t>งานจ้างทั่วไป โดยคำนวณตั้งจ่ายไว้ไม่เกิน 12 เดือน</t>
  </si>
  <si>
    <t xml:space="preserve">เพื่อจ่ายเป็นค่าตอบแทนพนักงานจ้างตามภารกิจ และพนัก </t>
  </si>
  <si>
    <t>เพื่อจ่ายเป็นค่าจ้างเหมาบริการให้แก่ผู้รับจ้างเหมา ได้แก่</t>
  </si>
  <si>
    <t>1.ค่าโฆษณาและเผยแพร่</t>
  </si>
  <si>
    <t>2.ค่าจ้างเหมาบริการ</t>
  </si>
  <si>
    <t>ค่าบำรุงรักษาและซ่อมแซม</t>
  </si>
  <si>
    <t>เพื่อจ่ายเป็นค่าซ่อมแซมบำรุงทรัพย์สินเพื่อให้สามารถใช้งาน</t>
  </si>
  <si>
    <t>ได้ตามปกติ</t>
  </si>
  <si>
    <t>เพื่อจ่ายเป็นค่าจ้างเหมาบริการให้ผู้รับจ้างทำการ  ได้แก่</t>
  </si>
  <si>
    <t>3.ค่าถ่ายเอกสาร</t>
  </si>
  <si>
    <t>เพื่อจ่ายเป็นค่าจัดซื้อวัสดุโฆษณาและเผยแพร่ เช่น กระดาษ</t>
  </si>
  <si>
    <t>เขียนโปรสเตอร์ เมมโมรี่การ์ด แถบบันทึกเสียงหรือภาพฯลฯ</t>
  </si>
  <si>
    <t>เพื่อจัดซื้อเครื่อง เครื่องพิมพ์แบบฉีดหมึกพร้อมติดตั้ง</t>
  </si>
  <si>
    <t>ถังหมึกพิมพ์ (Ink Tank Printer) จำนวน 1 เครื่อง</t>
  </si>
  <si>
    <t>เพื่อจ่ายเป็นค่าใช้จ่ายในการจัดซื้อเครื่องคอมพิวเตอร์</t>
  </si>
  <si>
    <t>สำหรับงานประมวลผลแบบที่ 1 (จอแสดงผลไม่น้อย</t>
  </si>
  <si>
    <t>เพื่อจ่ายเป็นค่าใช้จ่ายในการจัดซื้ออุปกรณ์อ่านบัตร</t>
  </si>
  <si>
    <t>แบบอเนกประสงค์ (Smart Card Reader)จำนวน</t>
  </si>
  <si>
    <t xml:space="preserve">เพื่อจ่ายเป็นค่จัดซื้อเครื่องปรับอากาศ แบบแยกส่วน </t>
  </si>
  <si>
    <t xml:space="preserve">ชนิดตั้งพื้นหรือชนิดแขวน ขนาด 20,000 บีทียู </t>
  </si>
  <si>
    <t>เพื่อจ่ายเป็นเงินอุดหนุนให้กับอำเภอประโคนชัย ใน</t>
  </si>
  <si>
    <t>การดำเนินการตามโครงการ"แข่งขันกีฬาชิงถ้วยพระ</t>
  </si>
  <si>
    <t>โครงการส่งเสริมการปลูกหญ้าแฝก</t>
  </si>
  <si>
    <t>ดำริ</t>
  </si>
  <si>
    <t>เพื่อเป็นค่าใช้จ่ายในการดำเนินการปลูกหญ้าแฝก</t>
  </si>
  <si>
    <t>ตามแนวพระราชดำริ</t>
  </si>
  <si>
    <t>เพื่อเป็นค่าใช้จ่ายในการดำเนินการตามโครงการ</t>
  </si>
  <si>
    <t>เฉลิมพระเกียรตามแนวพระราช</t>
  </si>
  <si>
    <t>เฉลิมพระเกียรติ "จิตอาสา สร้างป่า</t>
  </si>
  <si>
    <t>ท้องถิ่นอาสา ปลูกป่าเฉลิมพระเกียรติ "จิตอาสา</t>
  </si>
  <si>
    <t>สร้างป่า รักษ์น้ำ"</t>
  </si>
  <si>
    <t>ค่าบำรุงรักษาปรับปรุงครุภัณฑ์</t>
  </si>
  <si>
    <t>ในการดำเนินการตามโครงการประเพณี่องเที่ยว</t>
  </si>
  <si>
    <t>ปราสาทเมืองต่ำ ตามรอยอารยธรรมของ</t>
  </si>
  <si>
    <t xml:space="preserve">3.ค่าตอบแทนอาสาสมัครป้องกันภัยฝ่ายพลเรือน </t>
  </si>
  <si>
    <t>3.ค่าประกันรถราชการ</t>
  </si>
  <si>
    <t>แผนงานสาธารณสุข (ต่อ)</t>
  </si>
  <si>
    <t>ค่าบำรุงรักษาและปรับปรุง</t>
  </si>
  <si>
    <t>รวม   19   กิจกรรม/โครงการ</t>
  </si>
  <si>
    <t>รวม   14   กิจกรรม/โครงการ</t>
  </si>
  <si>
    <t>รวม   12     กิจกรรม/โครงการ</t>
  </si>
  <si>
    <t>ยุทธ 1</t>
  </si>
  <si>
    <t>ยุทธ 2</t>
  </si>
  <si>
    <t>ยุทธ 3</t>
  </si>
  <si>
    <t>ยุทธ 4</t>
  </si>
  <si>
    <t>ยุทธ 5</t>
  </si>
  <si>
    <t>รวม   39  กิจกรรม/โครงการ</t>
  </si>
  <si>
    <t>เงินสำรองจ่าย</t>
  </si>
  <si>
    <t>1) ค่าใช้จ่ายเพื่อรองรับกรณีฉุกเฉินหรือจำเป็นเร่งด่วน แต่มิได้</t>
  </si>
  <si>
    <t xml:space="preserve"> คาดคิดมาก่อน เช่น การช่วยเหลือผู้ประสบภัย หรือเพื่อแก้ไข</t>
  </si>
  <si>
    <t>ปัญหาจากภัยธรรมชาติ</t>
  </si>
  <si>
    <t xml:space="preserve"> 3) สำรองไว้เพื่อใช้จ่ายในกิจการที่ตั้งบประมาณไว้แล้ว</t>
  </si>
  <si>
    <t>แต่ไม่เพียงพอที่จะดำเนินการได้</t>
  </si>
  <si>
    <t xml:space="preserve">แผนงานการศึกษา </t>
  </si>
  <si>
    <t>ราชทานสมเด็จพระกนิฐาธิราชเจ้ากรมสมเด็จ</t>
  </si>
  <si>
    <t>พระเทพรัตนราชสุดาสยามบรมราชกุมารี</t>
  </si>
  <si>
    <t>แผนการดำเนินงาน ประจำปีงบประมาณ พ.ศ. 2564</t>
  </si>
  <si>
    <t>พ.ศ.2564</t>
  </si>
  <si>
    <t>ลดอุบัติเหตุทางถนนในช่วงเทศกาลปีใหม่ พ.ศ. 2564</t>
  </si>
  <si>
    <t>ลดอุบัติเหตุทางถนนในช่วงเทศกาลวันสงกรานต์ พ.ศ.2564</t>
  </si>
  <si>
    <t>สาธารณภัยประจำปี  2564</t>
  </si>
  <si>
    <t>วัน อปพร. ประจำปี 2564</t>
  </si>
  <si>
    <t>ตามโครงการป้องกันและแก้ไขปัญหายาเสพติด ปี 2564</t>
  </si>
  <si>
    <t>แผนการดำเนินงาน ประจำปีงบประมาณ พ.ศ 2564</t>
  </si>
  <si>
    <t>ประจำปี 2564</t>
  </si>
  <si>
    <t>ขึ้นเขาพนมรุ้ง ประจำปี 2564</t>
  </si>
  <si>
    <t xml:space="preserve"> ประโคนชัยเกมส์ ครั้งที่17 ประจำปี2564 </t>
  </si>
  <si>
    <t>ส่วนที่ 2</t>
  </si>
  <si>
    <t>2) ค่าใช้จ่ายกรณีเหตุจำเป็น หรือกรณีฉุกเฉินเกิดขึ้นโดยมิได้</t>
  </si>
  <si>
    <t>อบต.บ้านไทร</t>
  </si>
  <si>
    <t>โครงการส่งเสริมการจัด</t>
  </si>
  <si>
    <t>เกิดอัคคีภัยที่ไม่เข้าข่ายภัยพิบัติ</t>
  </si>
  <si>
    <t>โครงการช่วยเหลือประชาชนกรณี</t>
  </si>
  <si>
    <t>เพื่อจ่ายเป็นค่าใช้จ่ายในการช่วยเหลือผู้ประสบเหตุ</t>
  </si>
  <si>
    <t>อัคคีภัยที่ไม่เข้าข่ายภัยพิบัติ</t>
  </si>
  <si>
    <t>โครงการหนูน้อยนักดับเพลิง</t>
  </si>
  <si>
    <t>โครงการพัฒนาศักยภาพครู</t>
  </si>
  <si>
    <t>และคณะกรรมการสถานศึกษา</t>
  </si>
  <si>
    <t xml:space="preserve"> ค่าวัสดุอุปกรณ์และค่าใช้จ่ายอื่นที่เกี่ยวข้องฯลฯ</t>
  </si>
  <si>
    <t xml:space="preserve"> อาหารว่างและเดรื่องดื่ม ค่าสมนาคุณวิทยากร</t>
  </si>
  <si>
    <t>โครงการสานสัมพันธ์ผู้ปกครอง</t>
  </si>
  <si>
    <t>จัดกิจกรรมวันเด็กแห่งชาติ</t>
  </si>
  <si>
    <t>ศพด.บ้านโคกเมืองและจรเข้มาก</t>
  </si>
  <si>
    <t>เด็กประถมศึกษา จำนวน 1,050 คน</t>
  </si>
  <si>
    <t>โครงการฝึกอบรมคุณธรรมจริยธรรม</t>
  </si>
  <si>
    <t>นักเรียนในระดับมัธยมศึกษา</t>
  </si>
  <si>
    <t>โครงการสัตว์ปลอดโรคคนปลอดภัยจากโรค</t>
  </si>
  <si>
    <t xml:space="preserve">พิษสุนัขบ้าตามปณิธานศาสตราจารณ์ </t>
  </si>
  <si>
    <t>พระเจ้าลูกเธอ เจ้าฟ้าจุฬาภรฯ</t>
  </si>
  <si>
    <t>เพื่อเป็นค่าใช้จ่ายในการดำเนินการฉีดวัคซีนป้องกันและควบ</t>
  </si>
  <si>
    <t>คุมโรคพิษสุนัขบ้า/แมวทั้งที่มีเจ้าของและไม่มีเจ้าของจาก</t>
  </si>
  <si>
    <t>การสำรวจ ตัวละ 30 บาท จำนวน 1,500 ตัว</t>
  </si>
  <si>
    <t xml:space="preserve">ชนิดตั้งพื้นหรือชนิดแขวน ขนาด 15,000 บีทียู </t>
  </si>
  <si>
    <t>โครงการฝึกอบรมฟื้นฟูอาสาสมัคร</t>
  </si>
  <si>
    <t>หน่วยบริการการแพทย์ฉุกเฉิน</t>
  </si>
  <si>
    <t>โครงการรณรงค์ป้องกันและควบคุม</t>
  </si>
  <si>
    <t>โรคไข้เลือดออก</t>
  </si>
  <si>
    <t>หมู่บ้านละ 10,000 บาท</t>
  </si>
  <si>
    <t>2 เครื่อง</t>
  </si>
  <si>
    <t>เพื่อจ่ายเป็นค่าจัดซื้อเก้าอี้สำนักงานขนาดกว้าง 64ซม.</t>
  </si>
  <si>
    <t>ลึก 98 ซม. สูง 108 ซม. จำนวน 3 ตัว</t>
  </si>
  <si>
    <t>กว่า 19 นิ้ว) จำนวน 1 เครื่อง</t>
  </si>
  <si>
    <t>เครื่องถ่ายเอกสาร(ขาว-ดำ)</t>
  </si>
  <si>
    <t>เพื่อจ่ายเป็นค่าใช้จ่ายในการจัดซื้อเครื่องถ่ายเอกสาร</t>
  </si>
  <si>
    <t>(ขาว-ดำ)จำนวน 1 เครื่อง</t>
  </si>
  <si>
    <t xml:space="preserve">โครงการพัฒนาคุณภาพชีวิตเด็ก </t>
  </si>
  <si>
    <t>สตรี ผู้สูงอายุและผู้พิการ</t>
  </si>
  <si>
    <t>เพื่อเป็นค่าใช้จ่ายในการช่วยเหลือประชาชน</t>
  </si>
  <si>
    <t>ด้านพัฒนาคุณภาพชีวิต</t>
  </si>
  <si>
    <t>ตำบลจรเข้มาก</t>
  </si>
  <si>
    <t>โครงการอบรมส่งเสริมอาชีพการทำ</t>
  </si>
  <si>
    <t>ขนม</t>
  </si>
  <si>
    <t>โครงการส่งเสริมครอบครัว</t>
  </si>
  <si>
    <t>เศรษฐกิจกิจพอเพียง</t>
  </si>
  <si>
    <t>โครงการพัฒนาคุณภาพชีวิตผู้สูงอายุ</t>
  </si>
  <si>
    <t>เพื่อเครียมความพร้อมสู่สังคมผู้สูงวัย</t>
  </si>
  <si>
    <t>โครงการฝึกอบรมอาชีพ</t>
  </si>
  <si>
    <t>การแปรรูปอาหาร</t>
  </si>
  <si>
    <t>โครงการฝึกอบรมภาษาอังกฤษ</t>
  </si>
  <si>
    <t>เพื่อการเป็นเจ้าบ้านที่ดี</t>
  </si>
  <si>
    <t>ฝึกอบรมภาษาอังกฤษ ประกอบด้วย</t>
  </si>
  <si>
    <t>เพื่อเป็นเงินอุดหนุนสำนักงานการไฟฟ้าส่วนภูมิภาค</t>
  </si>
  <si>
    <t>สายบ้านนายธีระ - บ้านนายประดิษฐ์</t>
  </si>
  <si>
    <t>ลูกรัง บ้านลำดวนหมู่ที่ 2</t>
  </si>
  <si>
    <t>เพื่อจ่ายเป็นค่าก่อสร้างถนนดินพร้อมลงลูกรัง บ้านลำดวน</t>
  </si>
  <si>
    <t>หมู่ที่ 2 สายนานายทุน - นานายทัศน์</t>
  </si>
  <si>
    <t>ลูกรัง บ้านโคกเมือง  หมู่ที่ 6</t>
  </si>
  <si>
    <t>เพื่อจ่ายเป็นค่าก่อสร้างถนนดินพร้อมลงลูกรัง บ้านโคกเมือง</t>
  </si>
  <si>
    <t xml:space="preserve">  หมู่ที่ 6 สายถนนลาดยาง - -นานายสวัสดิ์</t>
  </si>
  <si>
    <t>ก่อสร้างถนนลาดยางแอสฟัลท์ติกคอนกรีต ม.13 - ม.16</t>
  </si>
  <si>
    <t>ก่อสร้างถนนลาดยางแอสฟัลท์ติก</t>
  </si>
  <si>
    <t>คอนกรีต ม.13 - ม.16</t>
  </si>
  <si>
    <t>เพื่อจ่ายเป็นเงินสมทบโครงการที่ได้รับเงินอุดหนุนเฉพาะกิจ</t>
  </si>
  <si>
    <t>โครงการปรับปรุงต่อเติมอาคาร</t>
  </si>
  <si>
    <t>ป้องกันและบรรเทาสาธารณภัย</t>
  </si>
  <si>
    <t>เพื่อจ่ายเป็นค่าปรับปรุงต่อเติมอาคารป้องกัน</t>
  </si>
  <si>
    <t>และบรรเทาสาธารณภัย</t>
  </si>
  <si>
    <t>บ้านหนองบัวราย หมู่ที่ 7</t>
  </si>
  <si>
    <t>โครงการปรับปรุงถนนดินพร้อมลง</t>
  </si>
  <si>
    <t>ลูกรัง บ้านหนองบัวราย หมู่ที่ 7</t>
  </si>
  <si>
    <t xml:space="preserve">เพื่อจ่ายเป็นค่าปรับปรุงถนนดินพร้อมลงลูกรัง </t>
  </si>
  <si>
    <t>สายถนนลาดยางนานายสุมน - นานายประดี</t>
  </si>
  <si>
    <t>โครงการวางท่อระบายน้ำ</t>
  </si>
  <si>
    <t>บ้านบัว หมู่ที่ 16</t>
  </si>
  <si>
    <t>เพื่อจ่ายเป็นค่าวางท่อระบายน้ำ บ้านบัว หมู่ที่ 16</t>
  </si>
  <si>
    <t xml:space="preserve"> สายบ้านบัว - เขาคอก (ดาบมนัส)</t>
  </si>
  <si>
    <t>บ้านกระสัง หมู่ที่ 4</t>
  </si>
  <si>
    <t>เพื่อจ่ายเป็นค่าวางท่อระบายน้ำ บ้านกระสัง หมู่ที่ 4</t>
  </si>
  <si>
    <t>จุดที่1 นายเพียบ บุตรประโคน</t>
  </si>
  <si>
    <t>จุดที่2 คลองกระสัง</t>
  </si>
  <si>
    <t>เพื่อจ่ายเป็นค่าวางท่อระบายน้ำ บ้านโคกปราสาท หมู่ที่ 12</t>
  </si>
  <si>
    <t>ช่วงหนองบ้านเก่า</t>
  </si>
  <si>
    <t>บ้านจรเข้มาก หมู่ที่ 11</t>
  </si>
  <si>
    <t>เพื่อจ่ายเป็นค่าวางท่อระบายน้ำ บ้านจรเข้มาก หมู่ที่ 11</t>
  </si>
  <si>
    <t>ช่วงศาลาประชาคม</t>
  </si>
  <si>
    <t>โครงการวางท่อระบายน้ำพร้อม</t>
  </si>
  <si>
    <t>บ่อพัก บ้านบุ หมู่ที่ 5</t>
  </si>
  <si>
    <t>เพื่อจ่ายเป็นค่าวางท่อระบายน้ำพร้อมบ่อพัก บ้านบุ หมู่ที่ 5</t>
  </si>
  <si>
    <t xml:space="preserve"> สายบ้านนายบัญลือ - นางลอย</t>
  </si>
  <si>
    <t>บ่อพัก บ้านบุ หมู่ที่ 17</t>
  </si>
  <si>
    <t>เพื่อจ่ายเป็นค่าวางท่อระบายน้ำพร้อมบ่อพัก บ้านบุ หมู่ที่ 17</t>
  </si>
  <si>
    <t xml:space="preserve"> สายศาลาประชาคม -  นายสนม หมั่นตลุง</t>
  </si>
  <si>
    <t>เพื่อจ่ายเป็นเงินชดเชยสัญญาแบบปรับค่าได้(ค่าK)</t>
  </si>
  <si>
    <t>เงินชดเชยสัญญาแบบปรับค่าได้</t>
  </si>
  <si>
    <t>(ค่าK)</t>
  </si>
  <si>
    <t>ค่าบำรุงรักษาและปรับปรุงที่ดิน</t>
  </si>
  <si>
    <t>และสิ่งก่อสร้าง</t>
  </si>
  <si>
    <t>รายจ่ายเพื่อปรับปรุงที่ดินและสิ่งก่อสร้าง</t>
  </si>
  <si>
    <t>โครงการอนุรักษ์พันธุกรรมพืช</t>
  </si>
  <si>
    <t>อันเนื่องมาจากพระราชดำริสมเด็จ</t>
  </si>
  <si>
    <t xml:space="preserve">พระเทพรัตนราชสุดา </t>
  </si>
  <si>
    <t>สยามบรมราชกุมารี(อพ.สธ.)</t>
  </si>
  <si>
    <t>ไม่ครบถ้วน จำนวน 25,000 บาท</t>
  </si>
  <si>
    <t>สวัสดิการชุมชนตำบลจรเข้มาก จำนวน 20,000 บาท</t>
  </si>
  <si>
    <t>หลักประกันสุขภาพ จำนวน 450,000 บาท</t>
  </si>
  <si>
    <t>เกิดความเสียหายแก่ราชการ หรือความเดือดร้อนแก่ประชาชน</t>
  </si>
  <si>
    <t>ตั้งงบประมาณเพื่อการนั้นไว้ หากไม่รีบดำเนินการโดยเร็วอาจ</t>
  </si>
  <si>
    <t>อุดหนุนองค์กรปกครอง</t>
  </si>
  <si>
    <t>ในการดำเนินการตามโครงการศูนย์ปฏิบัติการช่วยเหลือ</t>
  </si>
  <si>
    <t>ประชาชนขององค์กรปกครองส่วนท้องถิ่น</t>
  </si>
  <si>
    <t>ตอบแทนพนักงาน</t>
  </si>
  <si>
    <t>ค่าใช้สอย</t>
  </si>
  <si>
    <t>ไปราชการ</t>
  </si>
  <si>
    <t>ยานพาหนะ</t>
  </si>
  <si>
    <t>คอมฯ</t>
  </si>
  <si>
    <t>วัสดุเครื่องแต่งกาย</t>
  </si>
  <si>
    <t xml:space="preserve">เพื่อจ่ายเป็นค่าจัดซื้อวัสดุเครื่องแต่งกายชุดฝึก อปพร. </t>
  </si>
  <si>
    <t>หรือชุดปฏิบัติการ อปพร.</t>
  </si>
  <si>
    <t>ประถม</t>
  </si>
  <si>
    <t>เงินเพิม</t>
  </si>
  <si>
    <t>เงินเดือนจ้าง</t>
  </si>
  <si>
    <t>เงินเพิมจ้าง</t>
  </si>
  <si>
    <t>เตียงสองชั้น</t>
  </si>
  <si>
    <t>เพื่อจ่ายเป็นค่จัดซื้อเตียงสองชั้นพร้อมชุดที่นอน</t>
  </si>
  <si>
    <t>ขนาด 3.5 ฟุต จำนวน 1 ชุด</t>
  </si>
  <si>
    <t>กีฬา</t>
  </si>
  <si>
    <t xml:space="preserve">เพื่อจ่ายเป็นค่จัดซื้อครุภัณฑ์กีฬาเพื่อใช้ออกกำลังกาย </t>
  </si>
  <si>
    <t>เช่น เครื่องวิ่งล้อถ่วง จักยานเอนหลัง เครื่องบริหารเอว</t>
  </si>
  <si>
    <t>เครื่องบริหารข้อเท้า ฯลฯ</t>
  </si>
  <si>
    <t>1.ค่าเย็บหนังสือหรือเข้าปกหนังสือ</t>
  </si>
  <si>
    <t>เพื่อจ่ายเป็นค่าส่งไปรษณีย์ ค่าโทรเลข ค่าธนาณัติ</t>
  </si>
  <si>
    <t>ค่าซื้อดวงตราไปรษณีย์ ฯลฯ</t>
  </si>
  <si>
    <t>แผนงานการศึกษา</t>
  </si>
  <si>
    <t>รวม  9   กิจกรรม/โครงการ</t>
  </si>
  <si>
    <t>รวม  8   กิจกรรม/โครงการ</t>
  </si>
  <si>
    <t>รวมทุกแผนงาน จำนวน   58    กิจกรรม/โครงการ</t>
  </si>
  <si>
    <t>รวม   2     โครงการ/กิจกรรม</t>
  </si>
  <si>
    <t>รวม   10     โครงการ/กิจกรรม</t>
  </si>
  <si>
    <t>รวมทุกแผนงาน จำนวน    12     โครงการ/กิจกรรม</t>
  </si>
  <si>
    <t>รวม        3       โครงการ/กิจกรรม</t>
  </si>
  <si>
    <t>รวม       5        โครงการ/กิจกรรม</t>
  </si>
  <si>
    <t>รวมทุกแผนงาน จำนวน   8    โครงการ/กิจกรรม</t>
  </si>
  <si>
    <t>แผนงานบริหารงานทั่วไป (ต่อ)</t>
  </si>
  <si>
    <t>แผนงานสังคมสงเคราะห์ (ต่อ)</t>
  </si>
  <si>
    <t>แผนงานการเกษตร (ต่อ)</t>
  </si>
  <si>
    <t>2. ประเภทครุภัณฑ์สำนักงาน</t>
  </si>
  <si>
    <t>รวมทุกแผนงาน จำนวน   166  โครงการ/กิจกรรม</t>
  </si>
  <si>
    <t>รวมทุกแผนงาน จำนวน   11  โครงการ/กิจกรรม</t>
  </si>
  <si>
    <t>อุปกรณ์อ่านบัตรแบบ</t>
  </si>
  <si>
    <t>เอนกประสงค์</t>
  </si>
  <si>
    <t>สำนักปลัด อบต.</t>
  </si>
  <si>
    <t>2.1 แผนงานบริหารงานทั่วไป</t>
  </si>
  <si>
    <t>2.2 แผนงานการรักษาความสงบภายใน</t>
  </si>
  <si>
    <t>2.3  แผนงานการศึกษา</t>
  </si>
  <si>
    <t>2.4 แผนงานสาธารณสุข</t>
  </si>
  <si>
    <t>2.5 แผนงานสังคมสงเคราะห์</t>
  </si>
  <si>
    <t>2.6 แผนงานสร้างความเข้มแข็งของชุมชน</t>
  </si>
  <si>
    <t>2.7 แผนงานการศาสนาวัฒนธรรมและนันทนาการ</t>
  </si>
  <si>
    <t>2.8 แผนงานอุตสาหกรรมและการโยธา</t>
  </si>
  <si>
    <t>2.9 แผนงานการเกษตร</t>
  </si>
  <si>
    <t>2.10 แผนงานงบกลาง</t>
  </si>
  <si>
    <t>3.1 แผนงานบริหารงานทั่วไป</t>
  </si>
  <si>
    <t>3.2 แผนงานการรักษาความสงบภายใน</t>
  </si>
  <si>
    <t>3.3  แผนงานการศึกษา</t>
  </si>
  <si>
    <t>3.4 แผนงานสาธารณสุข</t>
  </si>
  <si>
    <t>3.5 แผนงานสังคมสงเคราะห์</t>
  </si>
  <si>
    <t>3.6 แผนงานสร้างความเข้มแข็งของชุมชน</t>
  </si>
  <si>
    <t>3.7 แผนงานการศาสนาวัฒนธรรมและนันทนาการ</t>
  </si>
  <si>
    <t>3.8 แผนงานอุตสาหกรรมและการโยธา</t>
  </si>
  <si>
    <t>3.9 แผนงานการเกษตร</t>
  </si>
  <si>
    <t>3.10 แผนงานงบกลาง</t>
  </si>
  <si>
    <t>4.1 แผนงานบริหารงานทั่วไป</t>
  </si>
  <si>
    <t>4.2 แผนงานการรักษาความสงบภายใน</t>
  </si>
  <si>
    <t>4.3  แผนงานการศึกษา</t>
  </si>
  <si>
    <t>4.4 แผนงานสาธารณสุข</t>
  </si>
  <si>
    <t>4.5 แผนงานสังคมสงเคราะห์</t>
  </si>
  <si>
    <t>4.6 แผนงานสร้างความเข้มแข็งของชุมชน</t>
  </si>
  <si>
    <t>4.7 แผนงานการศาสนาวัฒนธรรมและนันทนาการ</t>
  </si>
  <si>
    <t>4.8 แผนงานอุตสาหกรรมและการโยธา</t>
  </si>
  <si>
    <t>4.9 แผนงานการเกษตร</t>
  </si>
  <si>
    <t>4.10 แผนงานงบกลาง</t>
  </si>
  <si>
    <t>ขาด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</si>
</sst>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name val="TH SarabunPSK"/>
      <family val="2"/>
    </font>
    <font>
      <b/>
      <sz val="15"/>
      <name val="TH SarabunIT๙"/>
      <family val="2"/>
    </font>
    <font>
      <sz val="15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sz val="13.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10"/>
      <name val="TH SarabunIT๙"/>
      <family val="2"/>
    </font>
    <font>
      <b/>
      <sz val="16"/>
      <color indexed="10"/>
      <name val="TH SarabunIT๙"/>
      <family val="2"/>
    </font>
    <font>
      <b/>
      <sz val="12"/>
      <color indexed="10"/>
      <name val="TH SarabunIT๙"/>
      <family val="2"/>
    </font>
    <font>
      <b/>
      <sz val="14"/>
      <color indexed="8"/>
      <name val="TH SarabunIT๙"/>
      <family val="2"/>
    </font>
    <font>
      <sz val="17"/>
      <color indexed="8"/>
      <name val="Angsana New"/>
      <family val="1"/>
    </font>
    <font>
      <sz val="14"/>
      <color indexed="8"/>
      <name val="Angsana New"/>
      <family val="1"/>
    </font>
    <font>
      <sz val="17"/>
      <color indexed="36"/>
      <name val="Angsana New"/>
      <family val="1"/>
    </font>
    <font>
      <sz val="12"/>
      <color indexed="8"/>
      <name val="TH Sarabun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8"/>
      <color theme="1"/>
      <name val="TH SarabunIT๙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2"/>
      <color rgb="FFFF0000"/>
      <name val="TH SarabunIT๙"/>
      <family val="2"/>
    </font>
    <font>
      <b/>
      <sz val="14"/>
      <color theme="1"/>
      <name val="TH SarabunIT๙"/>
      <family val="2"/>
    </font>
    <font>
      <sz val="17"/>
      <color theme="1"/>
      <name val="Angsana New"/>
      <family val="1"/>
    </font>
    <font>
      <sz val="14"/>
      <color theme="1"/>
      <name val="Angsana New"/>
      <family val="1"/>
    </font>
    <font>
      <sz val="17"/>
      <color rgb="FF7030A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05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2" fontId="60" fillId="0" borderId="10" xfId="0" applyNumberFormat="1" applyFont="1" applyBorder="1" applyAlignment="1">
      <alignment horizontal="center" vertical="center"/>
    </xf>
    <xf numFmtId="188" fontId="60" fillId="33" borderId="10" xfId="38" applyNumberFormat="1" applyFont="1" applyFill="1" applyBorder="1" applyAlignment="1">
      <alignment/>
    </xf>
    <xf numFmtId="0" fontId="62" fillId="0" borderId="0" xfId="0" applyFont="1" applyAlignment="1">
      <alignment horizontal="left" indent="9"/>
    </xf>
    <xf numFmtId="0" fontId="60" fillId="0" borderId="10" xfId="0" applyFont="1" applyBorder="1" applyAlignment="1">
      <alignment wrapText="1"/>
    </xf>
    <xf numFmtId="188" fontId="60" fillId="33" borderId="10" xfId="38" applyNumberFormat="1" applyFont="1" applyFill="1" applyBorder="1" applyAlignment="1">
      <alignment horizontal="center" vertical="center"/>
    </xf>
    <xf numFmtId="188" fontId="60" fillId="33" borderId="10" xfId="38" applyNumberFormat="1" applyFont="1" applyFill="1" applyBorder="1" applyAlignment="1">
      <alignment vertical="center"/>
    </xf>
    <xf numFmtId="0" fontId="60" fillId="33" borderId="10" xfId="0" applyFont="1" applyFill="1" applyBorder="1" applyAlignment="1">
      <alignment/>
    </xf>
    <xf numFmtId="0" fontId="62" fillId="0" borderId="0" xfId="0" applyFont="1" applyAlignment="1">
      <alignment horizontal="left" indent="4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188" fontId="61" fillId="33" borderId="10" xfId="38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2" fillId="0" borderId="0" xfId="0" applyFont="1" applyAlignment="1">
      <alignment/>
    </xf>
    <xf numFmtId="188" fontId="60" fillId="0" borderId="10" xfId="38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88" fontId="60" fillId="33" borderId="10" xfId="38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left" indent="8"/>
    </xf>
    <xf numFmtId="0" fontId="62" fillId="0" borderId="10" xfId="0" applyFont="1" applyBorder="1" applyAlignment="1">
      <alignment/>
    </xf>
    <xf numFmtId="2" fontId="61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188" fontId="2" fillId="0" borderId="0" xfId="38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88" fontId="4" fillId="0" borderId="14" xfId="38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188" fontId="5" fillId="0" borderId="15" xfId="38" applyNumberFormat="1" applyFont="1" applyFill="1" applyBorder="1" applyAlignment="1">
      <alignment horizontal="center" vertical="center" wrapText="1"/>
    </xf>
    <xf numFmtId="188" fontId="5" fillId="0" borderId="16" xfId="38" applyNumberFormat="1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8" fontId="4" fillId="0" borderId="17" xfId="38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8" fontId="4" fillId="0" borderId="0" xfId="38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8" fontId="5" fillId="0" borderId="14" xfId="38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88" fontId="5" fillId="0" borderId="0" xfId="38" applyNumberFormat="1" applyFont="1" applyFill="1" applyBorder="1" applyAlignment="1">
      <alignment horizontal="center" vertical="center"/>
    </xf>
    <xf numFmtId="188" fontId="5" fillId="0" borderId="15" xfId="38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8" fontId="5" fillId="0" borderId="0" xfId="38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center"/>
    </xf>
    <xf numFmtId="188" fontId="5" fillId="0" borderId="16" xfId="38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188" fontId="5" fillId="0" borderId="14" xfId="38" applyNumberFormat="1" applyFont="1" applyFill="1" applyBorder="1" applyAlignment="1">
      <alignment horizontal="center" vertical="center"/>
    </xf>
    <xf numFmtId="188" fontId="5" fillId="0" borderId="16" xfId="3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88" fontId="3" fillId="0" borderId="0" xfId="38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88" fontId="5" fillId="0" borderId="18" xfId="38" applyNumberFormat="1" applyFont="1" applyFill="1" applyBorder="1" applyAlignment="1">
      <alignment horizontal="center" vertical="center"/>
    </xf>
    <xf numFmtId="188" fontId="5" fillId="0" borderId="17" xfId="38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188" fontId="2" fillId="0" borderId="15" xfId="38" applyNumberFormat="1" applyFont="1" applyFill="1" applyBorder="1" applyAlignment="1">
      <alignment/>
    </xf>
    <xf numFmtId="188" fontId="4" fillId="0" borderId="0" xfId="3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4" fillId="0" borderId="10" xfId="0" applyFont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0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188" fontId="5" fillId="0" borderId="0" xfId="3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88" fontId="5" fillId="0" borderId="17" xfId="38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88" fontId="5" fillId="0" borderId="21" xfId="38" applyNumberFormat="1" applyFont="1" applyFill="1" applyBorder="1" applyAlignment="1">
      <alignment horizontal="center" vertical="center"/>
    </xf>
    <xf numFmtId="188" fontId="2" fillId="0" borderId="0" xfId="38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88" fontId="4" fillId="0" borderId="0" xfId="38" applyNumberFormat="1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8" fontId="4" fillId="0" borderId="0" xfId="3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188" fontId="65" fillId="0" borderId="0" xfId="38" applyNumberFormat="1" applyFont="1" applyAlignment="1">
      <alignment horizontal="center" vertical="center"/>
    </xf>
    <xf numFmtId="188" fontId="66" fillId="0" borderId="0" xfId="38" applyNumberFormat="1" applyFont="1" applyAlignment="1">
      <alignment horizontal="center" vertical="center"/>
    </xf>
    <xf numFmtId="188" fontId="60" fillId="0" borderId="0" xfId="38" applyNumberFormat="1" applyFont="1" applyAlignment="1">
      <alignment/>
    </xf>
    <xf numFmtId="188" fontId="60" fillId="0" borderId="0" xfId="0" applyNumberFormat="1" applyFont="1" applyAlignment="1">
      <alignment/>
    </xf>
    <xf numFmtId="188" fontId="60" fillId="0" borderId="0" xfId="0" applyNumberFormat="1" applyFont="1" applyAlignment="1">
      <alignment horizontal="center" vertical="center"/>
    </xf>
    <xf numFmtId="188" fontId="67" fillId="0" borderId="0" xfId="38" applyNumberFormat="1" applyFont="1" applyAlignment="1">
      <alignment horizontal="center" vertical="center"/>
    </xf>
    <xf numFmtId="188" fontId="68" fillId="33" borderId="10" xfId="38" applyNumberFormat="1" applyFont="1" applyFill="1" applyBorder="1" applyAlignment="1">
      <alignment/>
    </xf>
    <xf numFmtId="0" fontId="64" fillId="0" borderId="10" xfId="0" applyFont="1" applyBorder="1" applyAlignment="1">
      <alignment horizontal="center"/>
    </xf>
    <xf numFmtId="188" fontId="5" fillId="0" borderId="0" xfId="38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188" fontId="5" fillId="0" borderId="19" xfId="38" applyNumberFormat="1" applyFont="1" applyFill="1" applyBorder="1" applyAlignment="1">
      <alignment horizontal="center" vertical="center" wrapText="1"/>
    </xf>
    <xf numFmtId="188" fontId="5" fillId="0" borderId="20" xfId="38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8" fontId="2" fillId="0" borderId="18" xfId="38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188" fontId="5" fillId="0" borderId="24" xfId="38" applyNumberFormat="1" applyFont="1" applyFill="1" applyBorder="1" applyAlignment="1">
      <alignment horizontal="center" vertical="center"/>
    </xf>
    <xf numFmtId="5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/>
    </xf>
    <xf numFmtId="59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88" fontId="5" fillId="0" borderId="23" xfId="38" applyNumberFormat="1" applyFont="1" applyFill="1" applyBorder="1" applyAlignment="1">
      <alignment horizontal="center" vertical="center"/>
    </xf>
    <xf numFmtId="188" fontId="5" fillId="0" borderId="20" xfId="38" applyNumberFormat="1" applyFont="1" applyFill="1" applyBorder="1" applyAlignment="1">
      <alignment horizontal="center" vertical="center"/>
    </xf>
    <xf numFmtId="188" fontId="4" fillId="0" borderId="16" xfId="38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88" fontId="4" fillId="0" borderId="10" xfId="38" applyNumberFormat="1" applyFont="1" applyFill="1" applyBorder="1" applyAlignment="1">
      <alignment horizontal="center" vertical="center" wrapText="1"/>
    </xf>
    <xf numFmtId="188" fontId="2" fillId="0" borderId="0" xfId="38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8" fontId="5" fillId="0" borderId="16" xfId="38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/>
    </xf>
    <xf numFmtId="188" fontId="2" fillId="0" borderId="18" xfId="38" applyNumberFormat="1" applyFont="1" applyFill="1" applyBorder="1" applyAlignment="1">
      <alignment/>
    </xf>
    <xf numFmtId="0" fontId="69" fillId="0" borderId="0" xfId="0" applyFont="1" applyAlignment="1">
      <alignment/>
    </xf>
    <xf numFmtId="188" fontId="69" fillId="0" borderId="0" xfId="38" applyNumberFormat="1" applyFont="1" applyAlignment="1">
      <alignment horizontal="center"/>
    </xf>
    <xf numFmtId="188" fontId="69" fillId="0" borderId="0" xfId="38" applyNumberFormat="1" applyFont="1" applyAlignment="1">
      <alignment/>
    </xf>
    <xf numFmtId="188" fontId="5" fillId="0" borderId="22" xfId="38" applyNumberFormat="1" applyFont="1" applyFill="1" applyBorder="1" applyAlignment="1">
      <alignment horizontal="center" vertical="center"/>
    </xf>
    <xf numFmtId="188" fontId="4" fillId="0" borderId="22" xfId="38" applyNumberFormat="1" applyFont="1" applyFill="1" applyBorder="1" applyAlignment="1">
      <alignment horizontal="center" vertical="center" wrapText="1"/>
    </xf>
    <xf numFmtId="188" fontId="4" fillId="0" borderId="23" xfId="38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188" fontId="71" fillId="0" borderId="0" xfId="38" applyNumberFormat="1" applyFont="1" applyAlignment="1">
      <alignment/>
    </xf>
    <xf numFmtId="43" fontId="69" fillId="0" borderId="0" xfId="38" applyFont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88" fontId="4" fillId="0" borderId="10" xfId="38" applyNumberFormat="1" applyFont="1" applyFill="1" applyBorder="1" applyAlignment="1">
      <alignment horizontal="center" vertical="center"/>
    </xf>
    <xf numFmtId="188" fontId="3" fillId="0" borderId="17" xfId="38" applyNumberFormat="1" applyFont="1" applyFill="1" applyBorder="1" applyAlignment="1">
      <alignment horizontal="center" vertical="center"/>
    </xf>
    <xf numFmtId="188" fontId="2" fillId="0" borderId="0" xfId="38" applyNumberFormat="1" applyFont="1" applyFill="1" applyAlignment="1">
      <alignment/>
    </xf>
    <xf numFmtId="0" fontId="4" fillId="0" borderId="23" xfId="0" applyFont="1" applyFill="1" applyBorder="1" applyAlignment="1">
      <alignment horizontal="center" vertical="center"/>
    </xf>
    <xf numFmtId="188" fontId="9" fillId="0" borderId="10" xfId="3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8" fontId="5" fillId="0" borderId="18" xfId="38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188" fontId="4" fillId="0" borderId="18" xfId="38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188" fontId="5" fillId="0" borderId="19" xfId="38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8" fontId="5" fillId="0" borderId="15" xfId="38" applyNumberFormat="1" applyFont="1" applyFill="1" applyBorder="1" applyAlignment="1">
      <alignment/>
    </xf>
    <xf numFmtId="188" fontId="2" fillId="0" borderId="14" xfId="38" applyNumberFormat="1" applyFont="1" applyFill="1" applyBorder="1" applyAlignment="1">
      <alignment/>
    </xf>
    <xf numFmtId="188" fontId="2" fillId="0" borderId="17" xfId="38" applyNumberFormat="1" applyFont="1" applyFill="1" applyBorder="1" applyAlignment="1">
      <alignment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188" fontId="10" fillId="0" borderId="21" xfId="38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88" fontId="10" fillId="0" borderId="15" xfId="38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88" fontId="10" fillId="0" borderId="14" xfId="38" applyNumberFormat="1" applyFont="1" applyFill="1" applyBorder="1" applyAlignment="1">
      <alignment horizontal="center" vertical="center"/>
    </xf>
    <xf numFmtId="188" fontId="10" fillId="0" borderId="20" xfId="38" applyNumberFormat="1" applyFont="1" applyFill="1" applyBorder="1" applyAlignment="1">
      <alignment horizontal="center" vertical="center"/>
    </xf>
    <xf numFmtId="41" fontId="10" fillId="0" borderId="17" xfId="38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88" fontId="5" fillId="0" borderId="0" xfId="38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188" fontId="5" fillId="0" borderId="18" xfId="38" applyNumberFormat="1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center" vertical="center" wrapText="1"/>
    </xf>
    <xf numFmtId="188" fontId="5" fillId="0" borderId="19" xfId="38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Fill="1" applyAlignment="1">
      <alignment vertical="top"/>
    </xf>
    <xf numFmtId="188" fontId="5" fillId="0" borderId="0" xfId="38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88" fontId="5" fillId="0" borderId="14" xfId="38" applyNumberFormat="1" applyFont="1" applyFill="1" applyBorder="1" applyAlignment="1">
      <alignment horizontal="left" vertical="center" wrapText="1"/>
    </xf>
    <xf numFmtId="188" fontId="5" fillId="0" borderId="17" xfId="38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88" fontId="5" fillId="0" borderId="20" xfId="38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88" fontId="3" fillId="0" borderId="10" xfId="38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188" fontId="5" fillId="0" borderId="14" xfId="38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88" fontId="5" fillId="0" borderId="0" xfId="38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/>
    </xf>
    <xf numFmtId="188" fontId="4" fillId="0" borderId="18" xfId="38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188" fontId="5" fillId="0" borderId="14" xfId="38" applyNumberFormat="1" applyFont="1" applyFill="1" applyBorder="1" applyAlignment="1">
      <alignment horizontal="center" vertical="top" wrapText="1"/>
    </xf>
    <xf numFmtId="188" fontId="5" fillId="0" borderId="17" xfId="38" applyNumberFormat="1" applyFont="1" applyFill="1" applyBorder="1" applyAlignment="1">
      <alignment horizontal="center" vertical="top" wrapText="1"/>
    </xf>
    <xf numFmtId="188" fontId="5" fillId="0" borderId="0" xfId="38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7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88" fontId="2" fillId="0" borderId="15" xfId="38" applyNumberFormat="1" applyFont="1" applyFill="1" applyBorder="1" applyAlignment="1">
      <alignment horizontal="right"/>
    </xf>
    <xf numFmtId="188" fontId="5" fillId="0" borderId="23" xfId="38" applyNumberFormat="1" applyFont="1" applyFill="1" applyBorder="1" applyAlignment="1">
      <alignment horizontal="center" vertical="top" wrapText="1"/>
    </xf>
    <xf numFmtId="188" fontId="2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4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5" fillId="0" borderId="17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/>
    </xf>
    <xf numFmtId="188" fontId="2" fillId="0" borderId="0" xfId="38" applyNumberFormat="1" applyFont="1" applyAlignment="1">
      <alignment/>
    </xf>
    <xf numFmtId="0" fontId="2" fillId="0" borderId="0" xfId="0" applyFont="1" applyAlignment="1">
      <alignment/>
    </xf>
    <xf numFmtId="0" fontId="2" fillId="0" borderId="24" xfId="0" applyFont="1" applyFill="1" applyBorder="1" applyAlignment="1">
      <alignment horizontal="center"/>
    </xf>
    <xf numFmtId="188" fontId="4" fillId="0" borderId="17" xfId="3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88" fontId="5" fillId="0" borderId="10" xfId="38" applyNumberFormat="1" applyFont="1" applyFill="1" applyBorder="1" applyAlignment="1">
      <alignment horizontal="center" vertical="center" wrapText="1"/>
    </xf>
    <xf numFmtId="188" fontId="5" fillId="0" borderId="10" xfId="3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188" fontId="5" fillId="0" borderId="13" xfId="38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60" fillId="34" borderId="0" xfId="0" applyFont="1" applyFill="1" applyAlignment="1">
      <alignment/>
    </xf>
    <xf numFmtId="188" fontId="61" fillId="0" borderId="10" xfId="38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8" fontId="4" fillId="0" borderId="15" xfId="38" applyNumberFormat="1" applyFont="1" applyFill="1" applyBorder="1" applyAlignment="1">
      <alignment horizontal="center" vertical="center" wrapText="1"/>
    </xf>
    <xf numFmtId="188" fontId="4" fillId="0" borderId="17" xfId="38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8" fontId="4" fillId="0" borderId="14" xfId="38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8" fontId="4" fillId="0" borderId="0" xfId="38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42</xdr:row>
      <xdr:rowOff>38100</xdr:rowOff>
    </xdr:from>
    <xdr:ext cx="704850" cy="295275"/>
    <xdr:sp>
      <xdr:nvSpPr>
        <xdr:cNvPr id="1" name="TextBox 1"/>
        <xdr:cNvSpPr txBox="1">
          <a:spLocks noChangeArrowheads="1"/>
        </xdr:cNvSpPr>
      </xdr:nvSpPr>
      <xdr:spPr>
        <a:xfrm>
          <a:off x="7658100" y="1270635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ผด.01</a:t>
          </a:r>
        </a:p>
      </xdr:txBody>
    </xdr:sp>
    <xdr:clientData/>
  </xdr:oneCellAnchor>
  <xdr:oneCellAnchor>
    <xdr:from>
      <xdr:col>5</xdr:col>
      <xdr:colOff>133350</xdr:colOff>
      <xdr:row>21</xdr:row>
      <xdr:rowOff>38100</xdr:rowOff>
    </xdr:from>
    <xdr:ext cx="742950" cy="295275"/>
    <xdr:sp>
      <xdr:nvSpPr>
        <xdr:cNvPr id="2" name="TextBox 3"/>
        <xdr:cNvSpPr txBox="1">
          <a:spLocks noChangeArrowheads="1"/>
        </xdr:cNvSpPr>
      </xdr:nvSpPr>
      <xdr:spPr>
        <a:xfrm>
          <a:off x="7677150" y="63627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ผด.01</a:t>
          </a:r>
        </a:p>
      </xdr:txBody>
    </xdr:sp>
    <xdr:clientData/>
  </xdr:oneCellAnchor>
  <xdr:oneCellAnchor>
    <xdr:from>
      <xdr:col>5</xdr:col>
      <xdr:colOff>85725</xdr:colOff>
      <xdr:row>0</xdr:row>
      <xdr:rowOff>28575</xdr:rowOff>
    </xdr:from>
    <xdr:ext cx="838200" cy="295275"/>
    <xdr:sp>
      <xdr:nvSpPr>
        <xdr:cNvPr id="3" name="TextBox 4"/>
        <xdr:cNvSpPr txBox="1">
          <a:spLocks noChangeArrowheads="1"/>
        </xdr:cNvSpPr>
      </xdr:nvSpPr>
      <xdr:spPr>
        <a:xfrm>
          <a:off x="7629525" y="28575"/>
          <a:ext cx="838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ผด.01</a:t>
          </a:r>
        </a:p>
      </xdr:txBody>
    </xdr:sp>
    <xdr:clientData/>
  </xdr:oneCellAnchor>
  <xdr:oneCellAnchor>
    <xdr:from>
      <xdr:col>5</xdr:col>
      <xdr:colOff>114300</xdr:colOff>
      <xdr:row>63</xdr:row>
      <xdr:rowOff>38100</xdr:rowOff>
    </xdr:from>
    <xdr:ext cx="714375" cy="295275"/>
    <xdr:sp>
      <xdr:nvSpPr>
        <xdr:cNvPr id="4" name="TextBox 7"/>
        <xdr:cNvSpPr txBox="1">
          <a:spLocks noChangeArrowheads="1"/>
        </xdr:cNvSpPr>
      </xdr:nvSpPr>
      <xdr:spPr>
        <a:xfrm>
          <a:off x="7658100" y="18973800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</xdr:row>
      <xdr:rowOff>9525</xdr:rowOff>
    </xdr:from>
    <xdr:ext cx="800100" cy="323850"/>
    <xdr:sp>
      <xdr:nvSpPr>
        <xdr:cNvPr id="1" name="TextBox 55"/>
        <xdr:cNvSpPr txBox="1">
          <a:spLocks noChangeArrowheads="1"/>
        </xdr:cNvSpPr>
      </xdr:nvSpPr>
      <xdr:spPr>
        <a:xfrm>
          <a:off x="8058150" y="285750"/>
          <a:ext cx="800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76200</xdr:colOff>
      <xdr:row>296</xdr:row>
      <xdr:rowOff>152400</xdr:rowOff>
    </xdr:from>
    <xdr:to>
      <xdr:col>17</xdr:col>
      <xdr:colOff>133350</xdr:colOff>
      <xdr:row>296</xdr:row>
      <xdr:rowOff>171450</xdr:rowOff>
    </xdr:to>
    <xdr:sp>
      <xdr:nvSpPr>
        <xdr:cNvPr id="2" name="ลูกศรเชื่อมต่อแบบตรง 79"/>
        <xdr:cNvSpPr>
          <a:spLocks/>
        </xdr:cNvSpPr>
      </xdr:nvSpPr>
      <xdr:spPr>
        <a:xfrm>
          <a:off x="6276975" y="80305275"/>
          <a:ext cx="2524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299</xdr:row>
      <xdr:rowOff>9525</xdr:rowOff>
    </xdr:from>
    <xdr:to>
      <xdr:col>17</xdr:col>
      <xdr:colOff>152400</xdr:colOff>
      <xdr:row>299</xdr:row>
      <xdr:rowOff>28575</xdr:rowOff>
    </xdr:to>
    <xdr:sp>
      <xdr:nvSpPr>
        <xdr:cNvPr id="3" name="ลูกศรเชื่อมต่อแบบตรง 80"/>
        <xdr:cNvSpPr>
          <a:spLocks/>
        </xdr:cNvSpPr>
      </xdr:nvSpPr>
      <xdr:spPr>
        <a:xfrm>
          <a:off x="6296025" y="80991075"/>
          <a:ext cx="2524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315</xdr:row>
      <xdr:rowOff>0</xdr:rowOff>
    </xdr:from>
    <xdr:to>
      <xdr:col>17</xdr:col>
      <xdr:colOff>142875</xdr:colOff>
      <xdr:row>315</xdr:row>
      <xdr:rowOff>19050</xdr:rowOff>
    </xdr:to>
    <xdr:sp>
      <xdr:nvSpPr>
        <xdr:cNvPr id="4" name="ลูกศรเชื่อมต่อแบบตรง 81"/>
        <xdr:cNvSpPr>
          <a:spLocks/>
        </xdr:cNvSpPr>
      </xdr:nvSpPr>
      <xdr:spPr>
        <a:xfrm>
          <a:off x="6286500" y="85401150"/>
          <a:ext cx="2524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133350</xdr:colOff>
      <xdr:row>27</xdr:row>
      <xdr:rowOff>19050</xdr:rowOff>
    </xdr:from>
    <xdr:ext cx="742950" cy="295275"/>
    <xdr:sp>
      <xdr:nvSpPr>
        <xdr:cNvPr id="5" name="TextBox 64"/>
        <xdr:cNvSpPr txBox="1">
          <a:spLocks noChangeArrowheads="1"/>
        </xdr:cNvSpPr>
      </xdr:nvSpPr>
      <xdr:spPr>
        <a:xfrm>
          <a:off x="8134350" y="70866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142875</xdr:colOff>
      <xdr:row>54</xdr:row>
      <xdr:rowOff>19050</xdr:rowOff>
    </xdr:from>
    <xdr:ext cx="742950" cy="295275"/>
    <xdr:sp>
      <xdr:nvSpPr>
        <xdr:cNvPr id="6" name="TextBox 64"/>
        <xdr:cNvSpPr txBox="1">
          <a:spLocks noChangeArrowheads="1"/>
        </xdr:cNvSpPr>
      </xdr:nvSpPr>
      <xdr:spPr>
        <a:xfrm>
          <a:off x="8143875" y="140208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142875</xdr:colOff>
      <xdr:row>106</xdr:row>
      <xdr:rowOff>38100</xdr:rowOff>
    </xdr:from>
    <xdr:ext cx="742950" cy="295275"/>
    <xdr:sp>
      <xdr:nvSpPr>
        <xdr:cNvPr id="7" name="TextBox 64"/>
        <xdr:cNvSpPr txBox="1">
          <a:spLocks noChangeArrowheads="1"/>
        </xdr:cNvSpPr>
      </xdr:nvSpPr>
      <xdr:spPr>
        <a:xfrm>
          <a:off x="8143875" y="28013025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95250</xdr:colOff>
      <xdr:row>132</xdr:row>
      <xdr:rowOff>28575</xdr:rowOff>
    </xdr:from>
    <xdr:ext cx="742950" cy="295275"/>
    <xdr:sp>
      <xdr:nvSpPr>
        <xdr:cNvPr id="8" name="TextBox 64"/>
        <xdr:cNvSpPr txBox="1">
          <a:spLocks noChangeArrowheads="1"/>
        </xdr:cNvSpPr>
      </xdr:nvSpPr>
      <xdr:spPr>
        <a:xfrm>
          <a:off x="8096250" y="35023425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66675</xdr:colOff>
      <xdr:row>183</xdr:row>
      <xdr:rowOff>47625</xdr:rowOff>
    </xdr:from>
    <xdr:ext cx="819150" cy="295275"/>
    <xdr:sp>
      <xdr:nvSpPr>
        <xdr:cNvPr id="9" name="TextBox 122"/>
        <xdr:cNvSpPr txBox="1">
          <a:spLocks noChangeArrowheads="1"/>
        </xdr:cNvSpPr>
      </xdr:nvSpPr>
      <xdr:spPr>
        <a:xfrm>
          <a:off x="8067675" y="49072800"/>
          <a:ext cx="819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28575</xdr:colOff>
      <xdr:row>209</xdr:row>
      <xdr:rowOff>47625</xdr:rowOff>
    </xdr:from>
    <xdr:ext cx="819150" cy="295275"/>
    <xdr:sp>
      <xdr:nvSpPr>
        <xdr:cNvPr id="10" name="TextBox 122"/>
        <xdr:cNvSpPr txBox="1">
          <a:spLocks noChangeArrowheads="1"/>
        </xdr:cNvSpPr>
      </xdr:nvSpPr>
      <xdr:spPr>
        <a:xfrm>
          <a:off x="8029575" y="56216550"/>
          <a:ext cx="819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9525</xdr:colOff>
      <xdr:row>234</xdr:row>
      <xdr:rowOff>47625</xdr:rowOff>
    </xdr:from>
    <xdr:ext cx="866775" cy="295275"/>
    <xdr:sp>
      <xdr:nvSpPr>
        <xdr:cNvPr id="11" name="TextBox 125"/>
        <xdr:cNvSpPr txBox="1">
          <a:spLocks noChangeArrowheads="1"/>
        </xdr:cNvSpPr>
      </xdr:nvSpPr>
      <xdr:spPr>
        <a:xfrm>
          <a:off x="8010525" y="63122175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114300</xdr:colOff>
      <xdr:row>306</xdr:row>
      <xdr:rowOff>257175</xdr:rowOff>
    </xdr:from>
    <xdr:to>
      <xdr:col>17</xdr:col>
      <xdr:colOff>171450</xdr:colOff>
      <xdr:row>307</xdr:row>
      <xdr:rowOff>0</xdr:rowOff>
    </xdr:to>
    <xdr:sp>
      <xdr:nvSpPr>
        <xdr:cNvPr id="12" name="ลูกศรเชื่อมต่อแบบตรง 99"/>
        <xdr:cNvSpPr>
          <a:spLocks/>
        </xdr:cNvSpPr>
      </xdr:nvSpPr>
      <xdr:spPr>
        <a:xfrm>
          <a:off x="6315075" y="83172300"/>
          <a:ext cx="2524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308</xdr:row>
      <xdr:rowOff>257175</xdr:rowOff>
    </xdr:from>
    <xdr:to>
      <xdr:col>17</xdr:col>
      <xdr:colOff>171450</xdr:colOff>
      <xdr:row>309</xdr:row>
      <xdr:rowOff>0</xdr:rowOff>
    </xdr:to>
    <xdr:sp>
      <xdr:nvSpPr>
        <xdr:cNvPr id="13" name="ลูกศรเชื่อมต่อแบบตรง 100"/>
        <xdr:cNvSpPr>
          <a:spLocks/>
        </xdr:cNvSpPr>
      </xdr:nvSpPr>
      <xdr:spPr>
        <a:xfrm>
          <a:off x="6315075" y="83724750"/>
          <a:ext cx="2524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219075</xdr:colOff>
      <xdr:row>310</xdr:row>
      <xdr:rowOff>0</xdr:rowOff>
    </xdr:from>
    <xdr:ext cx="933450" cy="295275"/>
    <xdr:sp>
      <xdr:nvSpPr>
        <xdr:cNvPr id="14" name="TextBox 132"/>
        <xdr:cNvSpPr txBox="1">
          <a:spLocks noChangeArrowheads="1"/>
        </xdr:cNvSpPr>
      </xdr:nvSpPr>
      <xdr:spPr>
        <a:xfrm>
          <a:off x="7981950" y="84020025"/>
          <a:ext cx="933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85725</xdr:colOff>
      <xdr:row>301</xdr:row>
      <xdr:rowOff>276225</xdr:rowOff>
    </xdr:from>
    <xdr:to>
      <xdr:col>17</xdr:col>
      <xdr:colOff>142875</xdr:colOff>
      <xdr:row>302</xdr:row>
      <xdr:rowOff>19050</xdr:rowOff>
    </xdr:to>
    <xdr:sp>
      <xdr:nvSpPr>
        <xdr:cNvPr id="15" name="ลูกศรเชื่อมต่อแบบตรง 105"/>
        <xdr:cNvSpPr>
          <a:spLocks/>
        </xdr:cNvSpPr>
      </xdr:nvSpPr>
      <xdr:spPr>
        <a:xfrm>
          <a:off x="6286500" y="81810225"/>
          <a:ext cx="2524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304</xdr:row>
      <xdr:rowOff>238125</xdr:rowOff>
    </xdr:from>
    <xdr:to>
      <xdr:col>17</xdr:col>
      <xdr:colOff>161925</xdr:colOff>
      <xdr:row>304</xdr:row>
      <xdr:rowOff>257175</xdr:rowOff>
    </xdr:to>
    <xdr:sp>
      <xdr:nvSpPr>
        <xdr:cNvPr id="16" name="ลูกศรเชื่อมต่อแบบตรง 106"/>
        <xdr:cNvSpPr>
          <a:spLocks/>
        </xdr:cNvSpPr>
      </xdr:nvSpPr>
      <xdr:spPr>
        <a:xfrm>
          <a:off x="6305550" y="82600800"/>
          <a:ext cx="2524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326</xdr:row>
      <xdr:rowOff>0</xdr:rowOff>
    </xdr:from>
    <xdr:to>
      <xdr:col>17</xdr:col>
      <xdr:colOff>142875</xdr:colOff>
      <xdr:row>326</xdr:row>
      <xdr:rowOff>19050</xdr:rowOff>
    </xdr:to>
    <xdr:sp>
      <xdr:nvSpPr>
        <xdr:cNvPr id="17" name="ลูกศรเชื่อมต่อแบบตรง 83"/>
        <xdr:cNvSpPr>
          <a:spLocks/>
        </xdr:cNvSpPr>
      </xdr:nvSpPr>
      <xdr:spPr>
        <a:xfrm>
          <a:off x="6286500" y="88439625"/>
          <a:ext cx="25241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238125</xdr:rowOff>
    </xdr:from>
    <xdr:to>
      <xdr:col>15</xdr:col>
      <xdr:colOff>152400</xdr:colOff>
      <xdr:row>10</xdr:row>
      <xdr:rowOff>257175</xdr:rowOff>
    </xdr:to>
    <xdr:sp>
      <xdr:nvSpPr>
        <xdr:cNvPr id="18" name="ลูกศรเชื่อมต่อแบบตรง 75"/>
        <xdr:cNvSpPr>
          <a:spLocks/>
        </xdr:cNvSpPr>
      </xdr:nvSpPr>
      <xdr:spPr>
        <a:xfrm>
          <a:off x="6877050" y="2990850"/>
          <a:ext cx="150495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28575</xdr:colOff>
      <xdr:row>158</xdr:row>
      <xdr:rowOff>47625</xdr:rowOff>
    </xdr:from>
    <xdr:ext cx="809625" cy="295275"/>
    <xdr:sp>
      <xdr:nvSpPr>
        <xdr:cNvPr id="19" name="TextBox 122"/>
        <xdr:cNvSpPr txBox="1">
          <a:spLocks noChangeArrowheads="1"/>
        </xdr:cNvSpPr>
      </xdr:nvSpPr>
      <xdr:spPr>
        <a:xfrm>
          <a:off x="8029575" y="42167175"/>
          <a:ext cx="809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95250</xdr:colOff>
      <xdr:row>81</xdr:row>
      <xdr:rowOff>28575</xdr:rowOff>
    </xdr:from>
    <xdr:ext cx="742950" cy="295275"/>
    <xdr:sp>
      <xdr:nvSpPr>
        <xdr:cNvPr id="20" name="TextBox 64"/>
        <xdr:cNvSpPr txBox="1">
          <a:spLocks noChangeArrowheads="1"/>
        </xdr:cNvSpPr>
      </xdr:nvSpPr>
      <xdr:spPr>
        <a:xfrm>
          <a:off x="8096250" y="21097875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10</xdr:col>
      <xdr:colOff>0</xdr:colOff>
      <xdr:row>19</xdr:row>
      <xdr:rowOff>95250</xdr:rowOff>
    </xdr:from>
    <xdr:to>
      <xdr:col>16</xdr:col>
      <xdr:colOff>161925</xdr:colOff>
      <xdr:row>19</xdr:row>
      <xdr:rowOff>114300</xdr:rowOff>
    </xdr:to>
    <xdr:sp>
      <xdr:nvSpPr>
        <xdr:cNvPr id="21" name="ลูกศรเชื่อมต่อแบบตรง 179"/>
        <xdr:cNvSpPr>
          <a:spLocks/>
        </xdr:cNvSpPr>
      </xdr:nvSpPr>
      <xdr:spPr>
        <a:xfrm>
          <a:off x="7096125" y="5172075"/>
          <a:ext cx="150495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247650</xdr:rowOff>
    </xdr:from>
    <xdr:to>
      <xdr:col>10</xdr:col>
      <xdr:colOff>28575</xdr:colOff>
      <xdr:row>22</xdr:row>
      <xdr:rowOff>247650</xdr:rowOff>
    </xdr:to>
    <xdr:sp>
      <xdr:nvSpPr>
        <xdr:cNvPr id="22" name="ลูกศรเชื่อมต่อแบบตรง 180"/>
        <xdr:cNvSpPr>
          <a:spLocks/>
        </xdr:cNvSpPr>
      </xdr:nvSpPr>
      <xdr:spPr>
        <a:xfrm flipV="1">
          <a:off x="6648450" y="6067425"/>
          <a:ext cx="4762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228600</xdr:rowOff>
    </xdr:from>
    <xdr:to>
      <xdr:col>16</xdr:col>
      <xdr:colOff>200025</xdr:colOff>
      <xdr:row>25</xdr:row>
      <xdr:rowOff>238125</xdr:rowOff>
    </xdr:to>
    <xdr:sp>
      <xdr:nvSpPr>
        <xdr:cNvPr id="23" name="ลูกศรเชื่อมต่อแบบตรง 182"/>
        <xdr:cNvSpPr>
          <a:spLocks/>
        </xdr:cNvSpPr>
      </xdr:nvSpPr>
      <xdr:spPr>
        <a:xfrm flipV="1">
          <a:off x="6657975" y="6800850"/>
          <a:ext cx="19812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32</xdr:row>
      <xdr:rowOff>228600</xdr:rowOff>
    </xdr:from>
    <xdr:to>
      <xdr:col>12</xdr:col>
      <xdr:colOff>228600</xdr:colOff>
      <xdr:row>32</xdr:row>
      <xdr:rowOff>238125</xdr:rowOff>
    </xdr:to>
    <xdr:sp>
      <xdr:nvSpPr>
        <xdr:cNvPr id="24" name="ลูกศรเชื่อมต่อแบบตรง 184"/>
        <xdr:cNvSpPr>
          <a:spLocks/>
        </xdr:cNvSpPr>
      </xdr:nvSpPr>
      <xdr:spPr>
        <a:xfrm>
          <a:off x="7486650" y="8534400"/>
          <a:ext cx="2762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14</xdr:col>
      <xdr:colOff>76200</xdr:colOff>
      <xdr:row>37</xdr:row>
      <xdr:rowOff>9525</xdr:rowOff>
    </xdr:to>
    <xdr:sp>
      <xdr:nvSpPr>
        <xdr:cNvPr id="25" name="ลูกศรเชื่อมต่อแบบตรง 82"/>
        <xdr:cNvSpPr>
          <a:spLocks/>
        </xdr:cNvSpPr>
      </xdr:nvSpPr>
      <xdr:spPr>
        <a:xfrm>
          <a:off x="6648450" y="9515475"/>
          <a:ext cx="14287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14</xdr:col>
      <xdr:colOff>114300</xdr:colOff>
      <xdr:row>41</xdr:row>
      <xdr:rowOff>0</xdr:rowOff>
    </xdr:to>
    <xdr:sp>
      <xdr:nvSpPr>
        <xdr:cNvPr id="26" name="ลูกศรเชื่อมต่อแบบตรง 87"/>
        <xdr:cNvSpPr>
          <a:spLocks/>
        </xdr:cNvSpPr>
      </xdr:nvSpPr>
      <xdr:spPr>
        <a:xfrm>
          <a:off x="6648450" y="10496550"/>
          <a:ext cx="14668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59</xdr:row>
      <xdr:rowOff>161925</xdr:rowOff>
    </xdr:from>
    <xdr:to>
      <xdr:col>14</xdr:col>
      <xdr:colOff>200025</xdr:colOff>
      <xdr:row>59</xdr:row>
      <xdr:rowOff>161925</xdr:rowOff>
    </xdr:to>
    <xdr:sp>
      <xdr:nvSpPr>
        <xdr:cNvPr id="27" name="ลูกศรเชื่อมต่อแบบตรง 91"/>
        <xdr:cNvSpPr>
          <a:spLocks/>
        </xdr:cNvSpPr>
      </xdr:nvSpPr>
      <xdr:spPr>
        <a:xfrm>
          <a:off x="7105650" y="15401925"/>
          <a:ext cx="10953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62</xdr:row>
      <xdr:rowOff>161925</xdr:rowOff>
    </xdr:from>
    <xdr:to>
      <xdr:col>14</xdr:col>
      <xdr:colOff>9525</xdr:colOff>
      <xdr:row>62</xdr:row>
      <xdr:rowOff>180975</xdr:rowOff>
    </xdr:to>
    <xdr:sp>
      <xdr:nvSpPr>
        <xdr:cNvPr id="28" name="ลูกศรเชื่อมต่อแบบตรง 98"/>
        <xdr:cNvSpPr>
          <a:spLocks/>
        </xdr:cNvSpPr>
      </xdr:nvSpPr>
      <xdr:spPr>
        <a:xfrm>
          <a:off x="6877050" y="16144875"/>
          <a:ext cx="113347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65</xdr:row>
      <xdr:rowOff>0</xdr:rowOff>
    </xdr:from>
    <xdr:to>
      <xdr:col>17</xdr:col>
      <xdr:colOff>76200</xdr:colOff>
      <xdr:row>65</xdr:row>
      <xdr:rowOff>19050</xdr:rowOff>
    </xdr:to>
    <xdr:sp>
      <xdr:nvSpPr>
        <xdr:cNvPr id="29" name="ลูกศรเชื่อมต่อแบบตรง 109"/>
        <xdr:cNvSpPr>
          <a:spLocks/>
        </xdr:cNvSpPr>
      </xdr:nvSpPr>
      <xdr:spPr>
        <a:xfrm>
          <a:off x="6315075" y="16725900"/>
          <a:ext cx="242887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67</xdr:row>
      <xdr:rowOff>142875</xdr:rowOff>
    </xdr:from>
    <xdr:to>
      <xdr:col>15</xdr:col>
      <xdr:colOff>171450</xdr:colOff>
      <xdr:row>67</xdr:row>
      <xdr:rowOff>142875</xdr:rowOff>
    </xdr:to>
    <xdr:sp>
      <xdr:nvSpPr>
        <xdr:cNvPr id="30" name="ลูกศรเชื่อมต่อแบบตรง 115"/>
        <xdr:cNvSpPr>
          <a:spLocks/>
        </xdr:cNvSpPr>
      </xdr:nvSpPr>
      <xdr:spPr>
        <a:xfrm>
          <a:off x="7134225" y="17364075"/>
          <a:ext cx="12668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70</xdr:row>
      <xdr:rowOff>161925</xdr:rowOff>
    </xdr:from>
    <xdr:to>
      <xdr:col>16</xdr:col>
      <xdr:colOff>38100</xdr:colOff>
      <xdr:row>70</xdr:row>
      <xdr:rowOff>171450</xdr:rowOff>
    </xdr:to>
    <xdr:sp>
      <xdr:nvSpPr>
        <xdr:cNvPr id="31" name="ลูกศรเชื่อมต่อแบบตรง 119"/>
        <xdr:cNvSpPr>
          <a:spLocks/>
        </xdr:cNvSpPr>
      </xdr:nvSpPr>
      <xdr:spPr>
        <a:xfrm>
          <a:off x="7534275" y="18192750"/>
          <a:ext cx="9429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74</xdr:row>
      <xdr:rowOff>0</xdr:rowOff>
    </xdr:from>
    <xdr:to>
      <xdr:col>17</xdr:col>
      <xdr:colOff>133350</xdr:colOff>
      <xdr:row>74</xdr:row>
      <xdr:rowOff>9525</xdr:rowOff>
    </xdr:to>
    <xdr:sp>
      <xdr:nvSpPr>
        <xdr:cNvPr id="32" name="ลูกศรเชื่อมต่อแบบตรง 121"/>
        <xdr:cNvSpPr>
          <a:spLocks/>
        </xdr:cNvSpPr>
      </xdr:nvSpPr>
      <xdr:spPr>
        <a:xfrm>
          <a:off x="7762875" y="19135725"/>
          <a:ext cx="10382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76</xdr:row>
      <xdr:rowOff>180975</xdr:rowOff>
    </xdr:from>
    <xdr:to>
      <xdr:col>17</xdr:col>
      <xdr:colOff>152400</xdr:colOff>
      <xdr:row>76</xdr:row>
      <xdr:rowOff>200025</xdr:rowOff>
    </xdr:to>
    <xdr:sp>
      <xdr:nvSpPr>
        <xdr:cNvPr id="33" name="ลูกศรเชื่อมต่อแบบตรง 123"/>
        <xdr:cNvSpPr>
          <a:spLocks/>
        </xdr:cNvSpPr>
      </xdr:nvSpPr>
      <xdr:spPr>
        <a:xfrm>
          <a:off x="6248400" y="19869150"/>
          <a:ext cx="257175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</xdr:colOff>
      <xdr:row>79</xdr:row>
      <xdr:rowOff>114300</xdr:rowOff>
    </xdr:from>
    <xdr:to>
      <xdr:col>15</xdr:col>
      <xdr:colOff>0</xdr:colOff>
      <xdr:row>79</xdr:row>
      <xdr:rowOff>123825</xdr:rowOff>
    </xdr:to>
    <xdr:sp>
      <xdr:nvSpPr>
        <xdr:cNvPr id="34" name="ลูกศรเชื่อมต่อแบบตรง 125"/>
        <xdr:cNvSpPr>
          <a:spLocks/>
        </xdr:cNvSpPr>
      </xdr:nvSpPr>
      <xdr:spPr>
        <a:xfrm>
          <a:off x="7334250" y="20631150"/>
          <a:ext cx="8953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142875</xdr:rowOff>
    </xdr:from>
    <xdr:to>
      <xdr:col>15</xdr:col>
      <xdr:colOff>19050</xdr:colOff>
      <xdr:row>86</xdr:row>
      <xdr:rowOff>152400</xdr:rowOff>
    </xdr:to>
    <xdr:sp>
      <xdr:nvSpPr>
        <xdr:cNvPr id="35" name="ลูกศรเชื่อมต่อแบบตรง 129"/>
        <xdr:cNvSpPr>
          <a:spLocks/>
        </xdr:cNvSpPr>
      </xdr:nvSpPr>
      <xdr:spPr>
        <a:xfrm>
          <a:off x="6867525" y="22593300"/>
          <a:ext cx="13811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89</xdr:row>
      <xdr:rowOff>171450</xdr:rowOff>
    </xdr:from>
    <xdr:to>
      <xdr:col>16</xdr:col>
      <xdr:colOff>9525</xdr:colOff>
      <xdr:row>89</xdr:row>
      <xdr:rowOff>190500</xdr:rowOff>
    </xdr:to>
    <xdr:sp>
      <xdr:nvSpPr>
        <xdr:cNvPr id="36" name="ลูกศรเชื่อมต่อแบบตรง 132"/>
        <xdr:cNvSpPr>
          <a:spLocks/>
        </xdr:cNvSpPr>
      </xdr:nvSpPr>
      <xdr:spPr>
        <a:xfrm>
          <a:off x="7096125" y="23450550"/>
          <a:ext cx="135255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92</xdr:row>
      <xdr:rowOff>171450</xdr:rowOff>
    </xdr:from>
    <xdr:to>
      <xdr:col>17</xdr:col>
      <xdr:colOff>28575</xdr:colOff>
      <xdr:row>92</xdr:row>
      <xdr:rowOff>190500</xdr:rowOff>
    </xdr:to>
    <xdr:sp>
      <xdr:nvSpPr>
        <xdr:cNvPr id="37" name="ลูกศรเชื่อมต่อแบบตรง 138"/>
        <xdr:cNvSpPr>
          <a:spLocks/>
        </xdr:cNvSpPr>
      </xdr:nvSpPr>
      <xdr:spPr>
        <a:xfrm>
          <a:off x="7534275" y="24279225"/>
          <a:ext cx="116205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112</xdr:row>
      <xdr:rowOff>0</xdr:rowOff>
    </xdr:from>
    <xdr:to>
      <xdr:col>15</xdr:col>
      <xdr:colOff>190500</xdr:colOff>
      <xdr:row>112</xdr:row>
      <xdr:rowOff>19050</xdr:rowOff>
    </xdr:to>
    <xdr:sp>
      <xdr:nvSpPr>
        <xdr:cNvPr id="38" name="ลูกศรเชื่อมต่อแบบตรง 140"/>
        <xdr:cNvSpPr>
          <a:spLocks/>
        </xdr:cNvSpPr>
      </xdr:nvSpPr>
      <xdr:spPr>
        <a:xfrm>
          <a:off x="6648450" y="29575125"/>
          <a:ext cx="177165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114</xdr:row>
      <xdr:rowOff>0</xdr:rowOff>
    </xdr:from>
    <xdr:to>
      <xdr:col>16</xdr:col>
      <xdr:colOff>9525</xdr:colOff>
      <xdr:row>114</xdr:row>
      <xdr:rowOff>9525</xdr:rowOff>
    </xdr:to>
    <xdr:sp>
      <xdr:nvSpPr>
        <xdr:cNvPr id="39" name="ลูกศรเชื่อมต่อแบบตรง 142"/>
        <xdr:cNvSpPr>
          <a:spLocks/>
        </xdr:cNvSpPr>
      </xdr:nvSpPr>
      <xdr:spPr>
        <a:xfrm>
          <a:off x="6867525" y="30127575"/>
          <a:ext cx="15811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116</xdr:row>
      <xdr:rowOff>0</xdr:rowOff>
    </xdr:from>
    <xdr:to>
      <xdr:col>17</xdr:col>
      <xdr:colOff>38100</xdr:colOff>
      <xdr:row>116</xdr:row>
      <xdr:rowOff>0</xdr:rowOff>
    </xdr:to>
    <xdr:sp>
      <xdr:nvSpPr>
        <xdr:cNvPr id="40" name="ลูกศรเชื่อมต่อแบบตรง 147"/>
        <xdr:cNvSpPr>
          <a:spLocks/>
        </xdr:cNvSpPr>
      </xdr:nvSpPr>
      <xdr:spPr>
        <a:xfrm>
          <a:off x="7305675" y="30680025"/>
          <a:ext cx="14001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118</xdr:row>
      <xdr:rowOff>0</xdr:rowOff>
    </xdr:from>
    <xdr:to>
      <xdr:col>16</xdr:col>
      <xdr:colOff>200025</xdr:colOff>
      <xdr:row>118</xdr:row>
      <xdr:rowOff>9525</xdr:rowOff>
    </xdr:to>
    <xdr:sp>
      <xdr:nvSpPr>
        <xdr:cNvPr id="41" name="ลูกศรเชื่อมต่อแบบตรง 149"/>
        <xdr:cNvSpPr>
          <a:spLocks/>
        </xdr:cNvSpPr>
      </xdr:nvSpPr>
      <xdr:spPr>
        <a:xfrm>
          <a:off x="7534275" y="31232475"/>
          <a:ext cx="11049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120</xdr:row>
      <xdr:rowOff>0</xdr:rowOff>
    </xdr:from>
    <xdr:to>
      <xdr:col>17</xdr:col>
      <xdr:colOff>0</xdr:colOff>
      <xdr:row>120</xdr:row>
      <xdr:rowOff>9525</xdr:rowOff>
    </xdr:to>
    <xdr:sp>
      <xdr:nvSpPr>
        <xdr:cNvPr id="42" name="ลูกศรเชื่อมต่อแบบตรง 152"/>
        <xdr:cNvSpPr>
          <a:spLocks/>
        </xdr:cNvSpPr>
      </xdr:nvSpPr>
      <xdr:spPr>
        <a:xfrm>
          <a:off x="7534275" y="31784925"/>
          <a:ext cx="1133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122</xdr:row>
      <xdr:rowOff>0</xdr:rowOff>
    </xdr:from>
    <xdr:to>
      <xdr:col>17</xdr:col>
      <xdr:colOff>171450</xdr:colOff>
      <xdr:row>122</xdr:row>
      <xdr:rowOff>9525</xdr:rowOff>
    </xdr:to>
    <xdr:sp>
      <xdr:nvSpPr>
        <xdr:cNvPr id="43" name="ลูกศรเชื่อมต่อแบบตรง 154"/>
        <xdr:cNvSpPr>
          <a:spLocks/>
        </xdr:cNvSpPr>
      </xdr:nvSpPr>
      <xdr:spPr>
        <a:xfrm>
          <a:off x="8001000" y="32280225"/>
          <a:ext cx="8382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124</xdr:row>
      <xdr:rowOff>0</xdr:rowOff>
    </xdr:from>
    <xdr:to>
      <xdr:col>14</xdr:col>
      <xdr:colOff>0</xdr:colOff>
      <xdr:row>124</xdr:row>
      <xdr:rowOff>9525</xdr:rowOff>
    </xdr:to>
    <xdr:sp>
      <xdr:nvSpPr>
        <xdr:cNvPr id="44" name="ลูกศรเชื่อมต่อแบบตรง 156"/>
        <xdr:cNvSpPr>
          <a:spLocks/>
        </xdr:cNvSpPr>
      </xdr:nvSpPr>
      <xdr:spPr>
        <a:xfrm>
          <a:off x="7096125" y="32785050"/>
          <a:ext cx="9048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126</xdr:row>
      <xdr:rowOff>200025</xdr:rowOff>
    </xdr:from>
    <xdr:to>
      <xdr:col>16</xdr:col>
      <xdr:colOff>9525</xdr:colOff>
      <xdr:row>126</xdr:row>
      <xdr:rowOff>209550</xdr:rowOff>
    </xdr:to>
    <xdr:sp>
      <xdr:nvSpPr>
        <xdr:cNvPr id="45" name="ลูกศรเชื่อมต่อแบบตรง 158"/>
        <xdr:cNvSpPr>
          <a:spLocks/>
        </xdr:cNvSpPr>
      </xdr:nvSpPr>
      <xdr:spPr>
        <a:xfrm>
          <a:off x="7096125" y="33537525"/>
          <a:ext cx="13525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129</xdr:row>
      <xdr:rowOff>200025</xdr:rowOff>
    </xdr:from>
    <xdr:to>
      <xdr:col>16</xdr:col>
      <xdr:colOff>38100</xdr:colOff>
      <xdr:row>129</xdr:row>
      <xdr:rowOff>219075</xdr:rowOff>
    </xdr:to>
    <xdr:sp>
      <xdr:nvSpPr>
        <xdr:cNvPr id="46" name="ลูกศรเชื่อมต่อแบบตรง 162"/>
        <xdr:cNvSpPr>
          <a:spLocks/>
        </xdr:cNvSpPr>
      </xdr:nvSpPr>
      <xdr:spPr>
        <a:xfrm flipV="1">
          <a:off x="7096125" y="34366200"/>
          <a:ext cx="138112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137</xdr:row>
      <xdr:rowOff>0</xdr:rowOff>
    </xdr:from>
    <xdr:to>
      <xdr:col>14</xdr:col>
      <xdr:colOff>57150</xdr:colOff>
      <xdr:row>137</xdr:row>
      <xdr:rowOff>0</xdr:rowOff>
    </xdr:to>
    <xdr:sp>
      <xdr:nvSpPr>
        <xdr:cNvPr id="47" name="ลูกศรเชื่อมต่อแบบตรง 164"/>
        <xdr:cNvSpPr>
          <a:spLocks/>
        </xdr:cNvSpPr>
      </xdr:nvSpPr>
      <xdr:spPr>
        <a:xfrm>
          <a:off x="6867525" y="36337875"/>
          <a:ext cx="11906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139</xdr:row>
      <xdr:rowOff>133350</xdr:rowOff>
    </xdr:from>
    <xdr:to>
      <xdr:col>14</xdr:col>
      <xdr:colOff>9525</xdr:colOff>
      <xdr:row>139</xdr:row>
      <xdr:rowOff>142875</xdr:rowOff>
    </xdr:to>
    <xdr:sp>
      <xdr:nvSpPr>
        <xdr:cNvPr id="48" name="ลูกศรเชื่อมต่อแบบตรง 168"/>
        <xdr:cNvSpPr>
          <a:spLocks/>
        </xdr:cNvSpPr>
      </xdr:nvSpPr>
      <xdr:spPr>
        <a:xfrm flipV="1">
          <a:off x="6905625" y="37023675"/>
          <a:ext cx="11049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147</xdr:row>
      <xdr:rowOff>152400</xdr:rowOff>
    </xdr:from>
    <xdr:to>
      <xdr:col>13</xdr:col>
      <xdr:colOff>161925</xdr:colOff>
      <xdr:row>147</xdr:row>
      <xdr:rowOff>161925</xdr:rowOff>
    </xdr:to>
    <xdr:sp>
      <xdr:nvSpPr>
        <xdr:cNvPr id="49" name="ลูกศรเชื่อมต่อแบบตรง 170"/>
        <xdr:cNvSpPr>
          <a:spLocks/>
        </xdr:cNvSpPr>
      </xdr:nvSpPr>
      <xdr:spPr>
        <a:xfrm>
          <a:off x="6648450" y="39252525"/>
          <a:ext cx="12763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150</xdr:row>
      <xdr:rowOff>152400</xdr:rowOff>
    </xdr:from>
    <xdr:to>
      <xdr:col>16</xdr:col>
      <xdr:colOff>47625</xdr:colOff>
      <xdr:row>150</xdr:row>
      <xdr:rowOff>180975</xdr:rowOff>
    </xdr:to>
    <xdr:sp>
      <xdr:nvSpPr>
        <xdr:cNvPr id="50" name="ลูกศรเชื่อมต่อแบบตรง 181"/>
        <xdr:cNvSpPr>
          <a:spLocks/>
        </xdr:cNvSpPr>
      </xdr:nvSpPr>
      <xdr:spPr>
        <a:xfrm>
          <a:off x="7305675" y="40081200"/>
          <a:ext cx="1181100" cy="285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153</xdr:row>
      <xdr:rowOff>171450</xdr:rowOff>
    </xdr:from>
    <xdr:to>
      <xdr:col>15</xdr:col>
      <xdr:colOff>209550</xdr:colOff>
      <xdr:row>153</xdr:row>
      <xdr:rowOff>180975</xdr:rowOff>
    </xdr:to>
    <xdr:sp>
      <xdr:nvSpPr>
        <xdr:cNvPr id="51" name="ลูกศรเชื่อมต่อแบบตรง 185"/>
        <xdr:cNvSpPr>
          <a:spLocks/>
        </xdr:cNvSpPr>
      </xdr:nvSpPr>
      <xdr:spPr>
        <a:xfrm>
          <a:off x="7534275" y="40928925"/>
          <a:ext cx="9048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156</xdr:row>
      <xdr:rowOff>209550</xdr:rowOff>
    </xdr:from>
    <xdr:to>
      <xdr:col>15</xdr:col>
      <xdr:colOff>28575</xdr:colOff>
      <xdr:row>156</xdr:row>
      <xdr:rowOff>219075</xdr:rowOff>
    </xdr:to>
    <xdr:sp>
      <xdr:nvSpPr>
        <xdr:cNvPr id="52" name="ลูกศรเชื่อมต่อแบบตรง 189"/>
        <xdr:cNvSpPr>
          <a:spLocks/>
        </xdr:cNvSpPr>
      </xdr:nvSpPr>
      <xdr:spPr>
        <a:xfrm>
          <a:off x="7096125" y="41776650"/>
          <a:ext cx="11620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163</xdr:row>
      <xdr:rowOff>142875</xdr:rowOff>
    </xdr:from>
    <xdr:to>
      <xdr:col>14</xdr:col>
      <xdr:colOff>38100</xdr:colOff>
      <xdr:row>163</xdr:row>
      <xdr:rowOff>161925</xdr:rowOff>
    </xdr:to>
    <xdr:sp>
      <xdr:nvSpPr>
        <xdr:cNvPr id="53" name="ลูกศรเชื่อมต่อแบบตรง 191"/>
        <xdr:cNvSpPr>
          <a:spLocks/>
        </xdr:cNvSpPr>
      </xdr:nvSpPr>
      <xdr:spPr>
        <a:xfrm>
          <a:off x="6867525" y="43643550"/>
          <a:ext cx="117157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142875</xdr:rowOff>
    </xdr:from>
    <xdr:to>
      <xdr:col>13</xdr:col>
      <xdr:colOff>9525</xdr:colOff>
      <xdr:row>166</xdr:row>
      <xdr:rowOff>152400</xdr:rowOff>
    </xdr:to>
    <xdr:sp>
      <xdr:nvSpPr>
        <xdr:cNvPr id="54" name="ลูกศรเชื่อมต่อแบบตรง 193"/>
        <xdr:cNvSpPr>
          <a:spLocks/>
        </xdr:cNvSpPr>
      </xdr:nvSpPr>
      <xdr:spPr>
        <a:xfrm>
          <a:off x="6867525" y="44472225"/>
          <a:ext cx="9048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169</xdr:row>
      <xdr:rowOff>142875</xdr:rowOff>
    </xdr:from>
    <xdr:to>
      <xdr:col>14</xdr:col>
      <xdr:colOff>38100</xdr:colOff>
      <xdr:row>169</xdr:row>
      <xdr:rowOff>142875</xdr:rowOff>
    </xdr:to>
    <xdr:sp>
      <xdr:nvSpPr>
        <xdr:cNvPr id="55" name="ลูกศรเชื่อมต่อแบบตรง 195"/>
        <xdr:cNvSpPr>
          <a:spLocks/>
        </xdr:cNvSpPr>
      </xdr:nvSpPr>
      <xdr:spPr>
        <a:xfrm>
          <a:off x="7096125" y="45300900"/>
          <a:ext cx="942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172</xdr:row>
      <xdr:rowOff>142875</xdr:rowOff>
    </xdr:from>
    <xdr:to>
      <xdr:col>14</xdr:col>
      <xdr:colOff>219075</xdr:colOff>
      <xdr:row>172</xdr:row>
      <xdr:rowOff>152400</xdr:rowOff>
    </xdr:to>
    <xdr:sp>
      <xdr:nvSpPr>
        <xdr:cNvPr id="56" name="ลูกศรเชื่อมต่อแบบตรง 197"/>
        <xdr:cNvSpPr>
          <a:spLocks/>
        </xdr:cNvSpPr>
      </xdr:nvSpPr>
      <xdr:spPr>
        <a:xfrm>
          <a:off x="7305675" y="46129575"/>
          <a:ext cx="9144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188</xdr:row>
      <xdr:rowOff>0</xdr:rowOff>
    </xdr:from>
    <xdr:to>
      <xdr:col>14</xdr:col>
      <xdr:colOff>190500</xdr:colOff>
      <xdr:row>188</xdr:row>
      <xdr:rowOff>0</xdr:rowOff>
    </xdr:to>
    <xdr:sp>
      <xdr:nvSpPr>
        <xdr:cNvPr id="57" name="ลูกศรเชื่อมต่อแบบตรง 199"/>
        <xdr:cNvSpPr>
          <a:spLocks/>
        </xdr:cNvSpPr>
      </xdr:nvSpPr>
      <xdr:spPr>
        <a:xfrm>
          <a:off x="6867525" y="50368200"/>
          <a:ext cx="1323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190</xdr:row>
      <xdr:rowOff>142875</xdr:rowOff>
    </xdr:from>
    <xdr:to>
      <xdr:col>17</xdr:col>
      <xdr:colOff>152400</xdr:colOff>
      <xdr:row>190</xdr:row>
      <xdr:rowOff>152400</xdr:rowOff>
    </xdr:to>
    <xdr:sp>
      <xdr:nvSpPr>
        <xdr:cNvPr id="58" name="ลูกศรเชื่อมต่อแบบตรง 201"/>
        <xdr:cNvSpPr>
          <a:spLocks/>
        </xdr:cNvSpPr>
      </xdr:nvSpPr>
      <xdr:spPr>
        <a:xfrm flipV="1">
          <a:off x="6848475" y="51063525"/>
          <a:ext cx="19716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193</xdr:row>
      <xdr:rowOff>0</xdr:rowOff>
    </xdr:from>
    <xdr:to>
      <xdr:col>17</xdr:col>
      <xdr:colOff>142875</xdr:colOff>
      <xdr:row>193</xdr:row>
      <xdr:rowOff>9525</xdr:rowOff>
    </xdr:to>
    <xdr:sp>
      <xdr:nvSpPr>
        <xdr:cNvPr id="59" name="ลูกศรเชื่อมต่อแบบตรง 203"/>
        <xdr:cNvSpPr>
          <a:spLocks/>
        </xdr:cNvSpPr>
      </xdr:nvSpPr>
      <xdr:spPr>
        <a:xfrm>
          <a:off x="7096125" y="51749325"/>
          <a:ext cx="17145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195</xdr:row>
      <xdr:rowOff>0</xdr:rowOff>
    </xdr:from>
    <xdr:to>
      <xdr:col>17</xdr:col>
      <xdr:colOff>171450</xdr:colOff>
      <xdr:row>195</xdr:row>
      <xdr:rowOff>9525</xdr:rowOff>
    </xdr:to>
    <xdr:sp>
      <xdr:nvSpPr>
        <xdr:cNvPr id="60" name="ลูกศรเชื่อมต่อแบบตรง 205"/>
        <xdr:cNvSpPr>
          <a:spLocks/>
        </xdr:cNvSpPr>
      </xdr:nvSpPr>
      <xdr:spPr>
        <a:xfrm>
          <a:off x="7096125" y="52301775"/>
          <a:ext cx="17430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196</xdr:row>
      <xdr:rowOff>266700</xdr:rowOff>
    </xdr:from>
    <xdr:to>
      <xdr:col>17</xdr:col>
      <xdr:colOff>171450</xdr:colOff>
      <xdr:row>197</xdr:row>
      <xdr:rowOff>0</xdr:rowOff>
    </xdr:to>
    <xdr:sp>
      <xdr:nvSpPr>
        <xdr:cNvPr id="61" name="ลูกศรเชื่อมต่อแบบตรง 207"/>
        <xdr:cNvSpPr>
          <a:spLocks/>
        </xdr:cNvSpPr>
      </xdr:nvSpPr>
      <xdr:spPr>
        <a:xfrm flipV="1">
          <a:off x="7096125" y="52844700"/>
          <a:ext cx="17430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199</xdr:row>
      <xdr:rowOff>0</xdr:rowOff>
    </xdr:from>
    <xdr:to>
      <xdr:col>17</xdr:col>
      <xdr:colOff>190500</xdr:colOff>
      <xdr:row>199</xdr:row>
      <xdr:rowOff>9525</xdr:rowOff>
    </xdr:to>
    <xdr:sp>
      <xdr:nvSpPr>
        <xdr:cNvPr id="62" name="ลูกศรเชื่อมต่อแบบตรง 209"/>
        <xdr:cNvSpPr>
          <a:spLocks/>
        </xdr:cNvSpPr>
      </xdr:nvSpPr>
      <xdr:spPr>
        <a:xfrm>
          <a:off x="7096125" y="53406675"/>
          <a:ext cx="17621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201</xdr:row>
      <xdr:rowOff>266700</xdr:rowOff>
    </xdr:from>
    <xdr:to>
      <xdr:col>17</xdr:col>
      <xdr:colOff>171450</xdr:colOff>
      <xdr:row>202</xdr:row>
      <xdr:rowOff>0</xdr:rowOff>
    </xdr:to>
    <xdr:sp>
      <xdr:nvSpPr>
        <xdr:cNvPr id="63" name="ลูกศรเชื่อมต่อแบบตรง 211"/>
        <xdr:cNvSpPr>
          <a:spLocks/>
        </xdr:cNvSpPr>
      </xdr:nvSpPr>
      <xdr:spPr>
        <a:xfrm flipV="1">
          <a:off x="7096125" y="54225825"/>
          <a:ext cx="17430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204</xdr:row>
      <xdr:rowOff>0</xdr:rowOff>
    </xdr:from>
    <xdr:to>
      <xdr:col>17</xdr:col>
      <xdr:colOff>200025</xdr:colOff>
      <xdr:row>204</xdr:row>
      <xdr:rowOff>9525</xdr:rowOff>
    </xdr:to>
    <xdr:sp>
      <xdr:nvSpPr>
        <xdr:cNvPr id="64" name="ลูกศรเชื่อมต่อแบบตรง 213"/>
        <xdr:cNvSpPr>
          <a:spLocks/>
        </xdr:cNvSpPr>
      </xdr:nvSpPr>
      <xdr:spPr>
        <a:xfrm>
          <a:off x="7096125" y="54787800"/>
          <a:ext cx="17716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205</xdr:row>
      <xdr:rowOff>257175</xdr:rowOff>
    </xdr:from>
    <xdr:to>
      <xdr:col>17</xdr:col>
      <xdr:colOff>190500</xdr:colOff>
      <xdr:row>206</xdr:row>
      <xdr:rowOff>0</xdr:rowOff>
    </xdr:to>
    <xdr:sp>
      <xdr:nvSpPr>
        <xdr:cNvPr id="65" name="ลูกศรเชื่อมต่อแบบตรง 215"/>
        <xdr:cNvSpPr>
          <a:spLocks/>
        </xdr:cNvSpPr>
      </xdr:nvSpPr>
      <xdr:spPr>
        <a:xfrm flipV="1">
          <a:off x="7096125" y="55321200"/>
          <a:ext cx="176212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208</xdr:row>
      <xdr:rowOff>0</xdr:rowOff>
    </xdr:from>
    <xdr:to>
      <xdr:col>17</xdr:col>
      <xdr:colOff>171450</xdr:colOff>
      <xdr:row>208</xdr:row>
      <xdr:rowOff>19050</xdr:rowOff>
    </xdr:to>
    <xdr:sp>
      <xdr:nvSpPr>
        <xdr:cNvPr id="66" name="ลูกศรเชื่อมต่อแบบตรง 217"/>
        <xdr:cNvSpPr>
          <a:spLocks/>
        </xdr:cNvSpPr>
      </xdr:nvSpPr>
      <xdr:spPr>
        <a:xfrm>
          <a:off x="7096125" y="55892700"/>
          <a:ext cx="174307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214</xdr:row>
      <xdr:rowOff>0</xdr:rowOff>
    </xdr:from>
    <xdr:to>
      <xdr:col>16</xdr:col>
      <xdr:colOff>9525</xdr:colOff>
      <xdr:row>214</xdr:row>
      <xdr:rowOff>28575</xdr:rowOff>
    </xdr:to>
    <xdr:sp>
      <xdr:nvSpPr>
        <xdr:cNvPr id="67" name="ลูกศรเชื่อมต่อแบบตรง 219"/>
        <xdr:cNvSpPr>
          <a:spLocks/>
        </xdr:cNvSpPr>
      </xdr:nvSpPr>
      <xdr:spPr>
        <a:xfrm>
          <a:off x="6419850" y="57550050"/>
          <a:ext cx="2028825" cy="285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216</xdr:row>
      <xdr:rowOff>0</xdr:rowOff>
    </xdr:from>
    <xdr:to>
      <xdr:col>16</xdr:col>
      <xdr:colOff>180975</xdr:colOff>
      <xdr:row>216</xdr:row>
      <xdr:rowOff>0</xdr:rowOff>
    </xdr:to>
    <xdr:sp>
      <xdr:nvSpPr>
        <xdr:cNvPr id="68" name="ลูกศรเชื่อมต่อแบบตรง 221"/>
        <xdr:cNvSpPr>
          <a:spLocks/>
        </xdr:cNvSpPr>
      </xdr:nvSpPr>
      <xdr:spPr>
        <a:xfrm>
          <a:off x="6648450" y="58102500"/>
          <a:ext cx="19716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223</xdr:row>
      <xdr:rowOff>171450</xdr:rowOff>
    </xdr:from>
    <xdr:to>
      <xdr:col>17</xdr:col>
      <xdr:colOff>28575</xdr:colOff>
      <xdr:row>223</xdr:row>
      <xdr:rowOff>190500</xdr:rowOff>
    </xdr:to>
    <xdr:sp>
      <xdr:nvSpPr>
        <xdr:cNvPr id="69" name="ลูกศรเชื่อมต่อแบบตรง 223"/>
        <xdr:cNvSpPr>
          <a:spLocks/>
        </xdr:cNvSpPr>
      </xdr:nvSpPr>
      <xdr:spPr>
        <a:xfrm>
          <a:off x="6419850" y="60207525"/>
          <a:ext cx="227647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226</xdr:row>
      <xdr:rowOff>0</xdr:rowOff>
    </xdr:from>
    <xdr:to>
      <xdr:col>17</xdr:col>
      <xdr:colOff>123825</xdr:colOff>
      <xdr:row>226</xdr:row>
      <xdr:rowOff>0</xdr:rowOff>
    </xdr:to>
    <xdr:sp>
      <xdr:nvSpPr>
        <xdr:cNvPr id="70" name="ลูกศรเชื่อมต่อแบบตรง 225"/>
        <xdr:cNvSpPr>
          <a:spLocks/>
        </xdr:cNvSpPr>
      </xdr:nvSpPr>
      <xdr:spPr>
        <a:xfrm>
          <a:off x="6296025" y="60864750"/>
          <a:ext cx="2495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228</xdr:row>
      <xdr:rowOff>0</xdr:rowOff>
    </xdr:from>
    <xdr:to>
      <xdr:col>17</xdr:col>
      <xdr:colOff>190500</xdr:colOff>
      <xdr:row>228</xdr:row>
      <xdr:rowOff>9525</xdr:rowOff>
    </xdr:to>
    <xdr:sp>
      <xdr:nvSpPr>
        <xdr:cNvPr id="71" name="ลูกศรเชื่อมต่อแบบตรง 227"/>
        <xdr:cNvSpPr>
          <a:spLocks/>
        </xdr:cNvSpPr>
      </xdr:nvSpPr>
      <xdr:spPr>
        <a:xfrm>
          <a:off x="6219825" y="61417200"/>
          <a:ext cx="26384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230</xdr:row>
      <xdr:rowOff>171450</xdr:rowOff>
    </xdr:from>
    <xdr:to>
      <xdr:col>17</xdr:col>
      <xdr:colOff>171450</xdr:colOff>
      <xdr:row>230</xdr:row>
      <xdr:rowOff>180975</xdr:rowOff>
    </xdr:to>
    <xdr:sp>
      <xdr:nvSpPr>
        <xdr:cNvPr id="72" name="ลูกศรเชื่อมต่อแบบตรง 229"/>
        <xdr:cNvSpPr>
          <a:spLocks/>
        </xdr:cNvSpPr>
      </xdr:nvSpPr>
      <xdr:spPr>
        <a:xfrm flipV="1">
          <a:off x="6238875" y="62141100"/>
          <a:ext cx="26003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232</xdr:row>
      <xdr:rowOff>266700</xdr:rowOff>
    </xdr:from>
    <xdr:to>
      <xdr:col>17</xdr:col>
      <xdr:colOff>85725</xdr:colOff>
      <xdr:row>233</xdr:row>
      <xdr:rowOff>0</xdr:rowOff>
    </xdr:to>
    <xdr:sp>
      <xdr:nvSpPr>
        <xdr:cNvPr id="73" name="ลูกศรเชื่อมต่อแบบตรง 231"/>
        <xdr:cNvSpPr>
          <a:spLocks/>
        </xdr:cNvSpPr>
      </xdr:nvSpPr>
      <xdr:spPr>
        <a:xfrm>
          <a:off x="6296025" y="62788800"/>
          <a:ext cx="24574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239</xdr:row>
      <xdr:rowOff>0</xdr:rowOff>
    </xdr:from>
    <xdr:to>
      <xdr:col>16</xdr:col>
      <xdr:colOff>200025</xdr:colOff>
      <xdr:row>239</xdr:row>
      <xdr:rowOff>9525</xdr:rowOff>
    </xdr:to>
    <xdr:sp>
      <xdr:nvSpPr>
        <xdr:cNvPr id="74" name="ลูกศรเชื่อมต่อแบบตรง 235"/>
        <xdr:cNvSpPr>
          <a:spLocks/>
        </xdr:cNvSpPr>
      </xdr:nvSpPr>
      <xdr:spPr>
        <a:xfrm>
          <a:off x="6419850" y="64408050"/>
          <a:ext cx="22193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244</xdr:row>
      <xdr:rowOff>0</xdr:rowOff>
    </xdr:from>
    <xdr:to>
      <xdr:col>17</xdr:col>
      <xdr:colOff>95250</xdr:colOff>
      <xdr:row>244</xdr:row>
      <xdr:rowOff>19050</xdr:rowOff>
    </xdr:to>
    <xdr:sp>
      <xdr:nvSpPr>
        <xdr:cNvPr id="75" name="ลูกศรเชื่อมต่อแบบตรง 237"/>
        <xdr:cNvSpPr>
          <a:spLocks/>
        </xdr:cNvSpPr>
      </xdr:nvSpPr>
      <xdr:spPr>
        <a:xfrm>
          <a:off x="6419850" y="65789175"/>
          <a:ext cx="234315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249</xdr:row>
      <xdr:rowOff>0</xdr:rowOff>
    </xdr:from>
    <xdr:to>
      <xdr:col>17</xdr:col>
      <xdr:colOff>28575</xdr:colOff>
      <xdr:row>249</xdr:row>
      <xdr:rowOff>9525</xdr:rowOff>
    </xdr:to>
    <xdr:sp>
      <xdr:nvSpPr>
        <xdr:cNvPr id="76" name="ลูกศรเชื่อมต่อแบบตรง 239"/>
        <xdr:cNvSpPr>
          <a:spLocks/>
        </xdr:cNvSpPr>
      </xdr:nvSpPr>
      <xdr:spPr>
        <a:xfrm>
          <a:off x="6419850" y="67170300"/>
          <a:ext cx="2276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253</xdr:row>
      <xdr:rowOff>123825</xdr:rowOff>
    </xdr:from>
    <xdr:to>
      <xdr:col>17</xdr:col>
      <xdr:colOff>104775</xdr:colOff>
      <xdr:row>253</xdr:row>
      <xdr:rowOff>142875</xdr:rowOff>
    </xdr:to>
    <xdr:sp>
      <xdr:nvSpPr>
        <xdr:cNvPr id="77" name="ลูกศรเชื่อมต่อแบบตรง 241"/>
        <xdr:cNvSpPr>
          <a:spLocks/>
        </xdr:cNvSpPr>
      </xdr:nvSpPr>
      <xdr:spPr>
        <a:xfrm>
          <a:off x="6410325" y="68399025"/>
          <a:ext cx="23622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19050</xdr:rowOff>
    </xdr:from>
    <xdr:to>
      <xdr:col>16</xdr:col>
      <xdr:colOff>190500</xdr:colOff>
      <xdr:row>11</xdr:row>
      <xdr:rowOff>28575</xdr:rowOff>
    </xdr:to>
    <xdr:sp>
      <xdr:nvSpPr>
        <xdr:cNvPr id="1" name="ลูกศรเชื่อมต่อแบบตรง 19"/>
        <xdr:cNvSpPr>
          <a:spLocks/>
        </xdr:cNvSpPr>
      </xdr:nvSpPr>
      <xdr:spPr>
        <a:xfrm>
          <a:off x="6781800" y="2914650"/>
          <a:ext cx="18192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66675</xdr:colOff>
      <xdr:row>0</xdr:row>
      <xdr:rowOff>57150</xdr:rowOff>
    </xdr:from>
    <xdr:ext cx="866775" cy="295275"/>
    <xdr:sp>
      <xdr:nvSpPr>
        <xdr:cNvPr id="2" name="TextBox 125"/>
        <xdr:cNvSpPr txBox="1">
          <a:spLocks noChangeArrowheads="1"/>
        </xdr:cNvSpPr>
      </xdr:nvSpPr>
      <xdr:spPr>
        <a:xfrm>
          <a:off x="8001000" y="57150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8</xdr:col>
      <xdr:colOff>180975</xdr:colOff>
      <xdr:row>14</xdr:row>
      <xdr:rowOff>247650</xdr:rowOff>
    </xdr:from>
    <xdr:to>
      <xdr:col>17</xdr:col>
      <xdr:colOff>171450</xdr:colOff>
      <xdr:row>14</xdr:row>
      <xdr:rowOff>266700</xdr:rowOff>
    </xdr:to>
    <xdr:sp>
      <xdr:nvSpPr>
        <xdr:cNvPr id="3" name="ลูกศรเชื่อมต่อแบบตรง 25"/>
        <xdr:cNvSpPr>
          <a:spLocks/>
        </xdr:cNvSpPr>
      </xdr:nvSpPr>
      <xdr:spPr>
        <a:xfrm>
          <a:off x="6743700" y="3971925"/>
          <a:ext cx="206692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104775</xdr:rowOff>
    </xdr:from>
    <xdr:to>
      <xdr:col>10</xdr:col>
      <xdr:colOff>38100</xdr:colOff>
      <xdr:row>32</xdr:row>
      <xdr:rowOff>114300</xdr:rowOff>
    </xdr:to>
    <xdr:sp>
      <xdr:nvSpPr>
        <xdr:cNvPr id="4" name="ลูกศรเชื่อมต่อแบบตรง 28"/>
        <xdr:cNvSpPr>
          <a:spLocks/>
        </xdr:cNvSpPr>
      </xdr:nvSpPr>
      <xdr:spPr>
        <a:xfrm>
          <a:off x="6562725" y="8305800"/>
          <a:ext cx="4667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228600</xdr:rowOff>
    </xdr:from>
    <xdr:to>
      <xdr:col>14</xdr:col>
      <xdr:colOff>209550</xdr:colOff>
      <xdr:row>36</xdr:row>
      <xdr:rowOff>0</xdr:rowOff>
    </xdr:to>
    <xdr:sp>
      <xdr:nvSpPr>
        <xdr:cNvPr id="5" name="ลูกศรเชื่อมต่อแบบตรง 30"/>
        <xdr:cNvSpPr>
          <a:spLocks/>
        </xdr:cNvSpPr>
      </xdr:nvSpPr>
      <xdr:spPr>
        <a:xfrm flipV="1">
          <a:off x="7448550" y="9172575"/>
          <a:ext cx="69532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228600</xdr:rowOff>
    </xdr:from>
    <xdr:to>
      <xdr:col>8</xdr:col>
      <xdr:colOff>19050</xdr:colOff>
      <xdr:row>40</xdr:row>
      <xdr:rowOff>0</xdr:rowOff>
    </xdr:to>
    <xdr:sp>
      <xdr:nvSpPr>
        <xdr:cNvPr id="6" name="ลูกศรเชื่อมต่อแบบตรง 32"/>
        <xdr:cNvSpPr>
          <a:spLocks/>
        </xdr:cNvSpPr>
      </xdr:nvSpPr>
      <xdr:spPr>
        <a:xfrm>
          <a:off x="6115050" y="10163175"/>
          <a:ext cx="46672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85725</xdr:colOff>
      <xdr:row>27</xdr:row>
      <xdr:rowOff>28575</xdr:rowOff>
    </xdr:from>
    <xdr:ext cx="866775" cy="295275"/>
    <xdr:sp>
      <xdr:nvSpPr>
        <xdr:cNvPr id="7" name="TextBox 125"/>
        <xdr:cNvSpPr txBox="1">
          <a:spLocks noChangeArrowheads="1"/>
        </xdr:cNvSpPr>
      </xdr:nvSpPr>
      <xdr:spPr>
        <a:xfrm>
          <a:off x="8020050" y="6991350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85725</xdr:colOff>
      <xdr:row>55</xdr:row>
      <xdr:rowOff>28575</xdr:rowOff>
    </xdr:from>
    <xdr:ext cx="866775" cy="295275"/>
    <xdr:sp>
      <xdr:nvSpPr>
        <xdr:cNvPr id="8" name="TextBox 125"/>
        <xdr:cNvSpPr txBox="1">
          <a:spLocks noChangeArrowheads="1"/>
        </xdr:cNvSpPr>
      </xdr:nvSpPr>
      <xdr:spPr>
        <a:xfrm>
          <a:off x="8020050" y="13925550"/>
          <a:ext cx="866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8</xdr:col>
      <xdr:colOff>0</xdr:colOff>
      <xdr:row>43</xdr:row>
      <xdr:rowOff>123825</xdr:rowOff>
    </xdr:from>
    <xdr:to>
      <xdr:col>12</xdr:col>
      <xdr:colOff>9525</xdr:colOff>
      <xdr:row>43</xdr:row>
      <xdr:rowOff>142875</xdr:rowOff>
    </xdr:to>
    <xdr:sp>
      <xdr:nvSpPr>
        <xdr:cNvPr id="9" name="ลูกศรเชื่อมต่อแบบตรง 37"/>
        <xdr:cNvSpPr>
          <a:spLocks/>
        </xdr:cNvSpPr>
      </xdr:nvSpPr>
      <xdr:spPr>
        <a:xfrm>
          <a:off x="6562725" y="11049000"/>
          <a:ext cx="89535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13</xdr:col>
      <xdr:colOff>209550</xdr:colOff>
      <xdr:row>47</xdr:row>
      <xdr:rowOff>0</xdr:rowOff>
    </xdr:to>
    <xdr:sp>
      <xdr:nvSpPr>
        <xdr:cNvPr id="10" name="ลูกศรเชื่อมต่อแบบตรง 39"/>
        <xdr:cNvSpPr>
          <a:spLocks/>
        </xdr:cNvSpPr>
      </xdr:nvSpPr>
      <xdr:spPr>
        <a:xfrm>
          <a:off x="6781800" y="11915775"/>
          <a:ext cx="1123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14</xdr:col>
      <xdr:colOff>200025</xdr:colOff>
      <xdr:row>51</xdr:row>
      <xdr:rowOff>0</xdr:rowOff>
    </xdr:to>
    <xdr:sp>
      <xdr:nvSpPr>
        <xdr:cNvPr id="11" name="ลูกศรเชื่อมต่อแบบตรง 41"/>
        <xdr:cNvSpPr>
          <a:spLocks/>
        </xdr:cNvSpPr>
      </xdr:nvSpPr>
      <xdr:spPr>
        <a:xfrm>
          <a:off x="6991350" y="12906375"/>
          <a:ext cx="11430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61</xdr:row>
      <xdr:rowOff>161925</xdr:rowOff>
    </xdr:from>
    <xdr:to>
      <xdr:col>14</xdr:col>
      <xdr:colOff>180975</xdr:colOff>
      <xdr:row>61</xdr:row>
      <xdr:rowOff>161925</xdr:rowOff>
    </xdr:to>
    <xdr:sp>
      <xdr:nvSpPr>
        <xdr:cNvPr id="12" name="ลูกศรเชื่อมต่อแบบตรง 43"/>
        <xdr:cNvSpPr>
          <a:spLocks/>
        </xdr:cNvSpPr>
      </xdr:nvSpPr>
      <xdr:spPr>
        <a:xfrm>
          <a:off x="6781800" y="15544800"/>
          <a:ext cx="13335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66</xdr:row>
      <xdr:rowOff>19050</xdr:rowOff>
    </xdr:from>
    <xdr:to>
      <xdr:col>9</xdr:col>
      <xdr:colOff>190500</xdr:colOff>
      <xdr:row>66</xdr:row>
      <xdr:rowOff>19050</xdr:rowOff>
    </xdr:to>
    <xdr:sp>
      <xdr:nvSpPr>
        <xdr:cNvPr id="13" name="ลูกศรเชื่อมต่อแบบตรง 45"/>
        <xdr:cNvSpPr>
          <a:spLocks/>
        </xdr:cNvSpPr>
      </xdr:nvSpPr>
      <xdr:spPr>
        <a:xfrm>
          <a:off x="6610350" y="16640175"/>
          <a:ext cx="361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69</xdr:row>
      <xdr:rowOff>123825</xdr:rowOff>
    </xdr:from>
    <xdr:to>
      <xdr:col>12</xdr:col>
      <xdr:colOff>228600</xdr:colOff>
      <xdr:row>69</xdr:row>
      <xdr:rowOff>142875</xdr:rowOff>
    </xdr:to>
    <xdr:sp>
      <xdr:nvSpPr>
        <xdr:cNvPr id="14" name="ลูกศรเชื่อมต่อแบบตรง 47"/>
        <xdr:cNvSpPr>
          <a:spLocks/>
        </xdr:cNvSpPr>
      </xdr:nvSpPr>
      <xdr:spPr>
        <a:xfrm>
          <a:off x="7239000" y="17487900"/>
          <a:ext cx="43815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190500</xdr:colOff>
      <xdr:row>73</xdr:row>
      <xdr:rowOff>123825</xdr:rowOff>
    </xdr:from>
    <xdr:to>
      <xdr:col>13</xdr:col>
      <xdr:colOff>209550</xdr:colOff>
      <xdr:row>73</xdr:row>
      <xdr:rowOff>133350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6753225" y="18478500"/>
          <a:ext cx="1152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152400</xdr:colOff>
      <xdr:row>0</xdr:row>
      <xdr:rowOff>57150</xdr:rowOff>
    </xdr:from>
    <xdr:ext cx="885825" cy="295275"/>
    <xdr:sp>
      <xdr:nvSpPr>
        <xdr:cNvPr id="1" name="TextBox 18"/>
        <xdr:cNvSpPr txBox="1">
          <a:spLocks noChangeArrowheads="1"/>
        </xdr:cNvSpPr>
      </xdr:nvSpPr>
      <xdr:spPr>
        <a:xfrm>
          <a:off x="7972425" y="57150"/>
          <a:ext cx="885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10</xdr:col>
      <xdr:colOff>104775</xdr:colOff>
      <xdr:row>10</xdr:row>
      <xdr:rowOff>123825</xdr:rowOff>
    </xdr:from>
    <xdr:to>
      <xdr:col>15</xdr:col>
      <xdr:colOff>171450</xdr:colOff>
      <xdr:row>10</xdr:row>
      <xdr:rowOff>133350</xdr:rowOff>
    </xdr:to>
    <xdr:sp>
      <xdr:nvSpPr>
        <xdr:cNvPr id="2" name="ลูกศรเชื่อมต่อแบบตรง 12"/>
        <xdr:cNvSpPr>
          <a:spLocks/>
        </xdr:cNvSpPr>
      </xdr:nvSpPr>
      <xdr:spPr>
        <a:xfrm>
          <a:off x="7248525" y="2800350"/>
          <a:ext cx="11620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12</xdr:row>
      <xdr:rowOff>257175</xdr:rowOff>
    </xdr:from>
    <xdr:to>
      <xdr:col>16</xdr:col>
      <xdr:colOff>180975</xdr:colOff>
      <xdr:row>13</xdr:row>
      <xdr:rowOff>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>
          <a:off x="7467600" y="3467100"/>
          <a:ext cx="11620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104775</xdr:rowOff>
    </xdr:from>
    <xdr:to>
      <xdr:col>17</xdr:col>
      <xdr:colOff>123825</xdr:colOff>
      <xdr:row>16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7610475" y="4381500"/>
          <a:ext cx="1171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32</xdr:row>
      <xdr:rowOff>180975</xdr:rowOff>
    </xdr:from>
    <xdr:to>
      <xdr:col>15</xdr:col>
      <xdr:colOff>47625</xdr:colOff>
      <xdr:row>32</xdr:row>
      <xdr:rowOff>190500</xdr:rowOff>
    </xdr:to>
    <xdr:sp>
      <xdr:nvSpPr>
        <xdr:cNvPr id="5" name="ลูกศรเชื่อมต่อแบบตรง 17"/>
        <xdr:cNvSpPr>
          <a:spLocks/>
        </xdr:cNvSpPr>
      </xdr:nvSpPr>
      <xdr:spPr>
        <a:xfrm>
          <a:off x="7124700" y="8858250"/>
          <a:ext cx="11620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171450</xdr:rowOff>
    </xdr:from>
    <xdr:to>
      <xdr:col>15</xdr:col>
      <xdr:colOff>66675</xdr:colOff>
      <xdr:row>36</xdr:row>
      <xdr:rowOff>180975</xdr:rowOff>
    </xdr:to>
    <xdr:sp>
      <xdr:nvSpPr>
        <xdr:cNvPr id="6" name="ลูกศรเชื่อมต่อแบบตรง 18"/>
        <xdr:cNvSpPr>
          <a:spLocks/>
        </xdr:cNvSpPr>
      </xdr:nvSpPr>
      <xdr:spPr>
        <a:xfrm>
          <a:off x="7143750" y="9953625"/>
          <a:ext cx="11620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39</xdr:row>
      <xdr:rowOff>152400</xdr:rowOff>
    </xdr:from>
    <xdr:to>
      <xdr:col>15</xdr:col>
      <xdr:colOff>76200</xdr:colOff>
      <xdr:row>39</xdr:row>
      <xdr:rowOff>161925</xdr:rowOff>
    </xdr:to>
    <xdr:sp>
      <xdr:nvSpPr>
        <xdr:cNvPr id="7" name="ลูกศรเชื่อมต่อแบบตรง 19"/>
        <xdr:cNvSpPr>
          <a:spLocks/>
        </xdr:cNvSpPr>
      </xdr:nvSpPr>
      <xdr:spPr>
        <a:xfrm>
          <a:off x="7153275" y="10763250"/>
          <a:ext cx="11620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114300</xdr:rowOff>
    </xdr:from>
    <xdr:to>
      <xdr:col>15</xdr:col>
      <xdr:colOff>47625</xdr:colOff>
      <xdr:row>42</xdr:row>
      <xdr:rowOff>123825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7124700" y="11553825"/>
          <a:ext cx="11620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15</xdr:col>
      <xdr:colOff>66675</xdr:colOff>
      <xdr:row>45</xdr:row>
      <xdr:rowOff>9525</xdr:rowOff>
    </xdr:to>
    <xdr:sp>
      <xdr:nvSpPr>
        <xdr:cNvPr id="9" name="ลูกศรเชื่อมต่อแบบตรง 21"/>
        <xdr:cNvSpPr>
          <a:spLocks/>
        </xdr:cNvSpPr>
      </xdr:nvSpPr>
      <xdr:spPr>
        <a:xfrm>
          <a:off x="7143750" y="12268200"/>
          <a:ext cx="11620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152400</xdr:colOff>
      <xdr:row>26</xdr:row>
      <xdr:rowOff>57150</xdr:rowOff>
    </xdr:from>
    <xdr:ext cx="885825" cy="295275"/>
    <xdr:sp>
      <xdr:nvSpPr>
        <xdr:cNvPr id="10" name="TextBox 18"/>
        <xdr:cNvSpPr txBox="1">
          <a:spLocks noChangeArrowheads="1"/>
        </xdr:cNvSpPr>
      </xdr:nvSpPr>
      <xdr:spPr>
        <a:xfrm>
          <a:off x="7972425" y="7077075"/>
          <a:ext cx="885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0</xdr:row>
      <xdr:rowOff>38100</xdr:rowOff>
    </xdr:from>
    <xdr:ext cx="952500" cy="295275"/>
    <xdr:sp>
      <xdr:nvSpPr>
        <xdr:cNvPr id="1" name="TextBox 60"/>
        <xdr:cNvSpPr txBox="1">
          <a:spLocks noChangeArrowheads="1"/>
        </xdr:cNvSpPr>
      </xdr:nvSpPr>
      <xdr:spPr>
        <a:xfrm>
          <a:off x="8153400" y="38100"/>
          <a:ext cx="952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9525</xdr:colOff>
      <xdr:row>54</xdr:row>
      <xdr:rowOff>0</xdr:rowOff>
    </xdr:from>
    <xdr:ext cx="942975" cy="295275"/>
    <xdr:sp>
      <xdr:nvSpPr>
        <xdr:cNvPr id="2" name="TextBox 107"/>
        <xdr:cNvSpPr txBox="1">
          <a:spLocks noChangeArrowheads="1"/>
        </xdr:cNvSpPr>
      </xdr:nvSpPr>
      <xdr:spPr>
        <a:xfrm>
          <a:off x="8162925" y="14363700"/>
          <a:ext cx="942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13</xdr:col>
      <xdr:colOff>133350</xdr:colOff>
      <xdr:row>81</xdr:row>
      <xdr:rowOff>28575</xdr:rowOff>
    </xdr:from>
    <xdr:ext cx="971550" cy="295275"/>
    <xdr:sp>
      <xdr:nvSpPr>
        <xdr:cNvPr id="3" name="TextBox 118"/>
        <xdr:cNvSpPr txBox="1">
          <a:spLocks noChangeArrowheads="1"/>
        </xdr:cNvSpPr>
      </xdr:nvSpPr>
      <xdr:spPr>
        <a:xfrm>
          <a:off x="8086725" y="21507450"/>
          <a:ext cx="971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209550</xdr:colOff>
      <xdr:row>447</xdr:row>
      <xdr:rowOff>0</xdr:rowOff>
    </xdr:from>
    <xdr:to>
      <xdr:col>17</xdr:col>
      <xdr:colOff>9525</xdr:colOff>
      <xdr:row>447</xdr:row>
      <xdr:rowOff>9525</xdr:rowOff>
    </xdr:to>
    <xdr:sp>
      <xdr:nvSpPr>
        <xdr:cNvPr id="4" name="ลูกศรเชื่อมต่อแบบตรง 134"/>
        <xdr:cNvSpPr>
          <a:spLocks/>
        </xdr:cNvSpPr>
      </xdr:nvSpPr>
      <xdr:spPr>
        <a:xfrm>
          <a:off x="6562725" y="115176300"/>
          <a:ext cx="2276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110</xdr:row>
      <xdr:rowOff>0</xdr:rowOff>
    </xdr:from>
    <xdr:ext cx="904875" cy="295275"/>
    <xdr:sp>
      <xdr:nvSpPr>
        <xdr:cNvPr id="5" name="TextBox 214"/>
        <xdr:cNvSpPr txBox="1">
          <a:spLocks noChangeArrowheads="1"/>
        </xdr:cNvSpPr>
      </xdr:nvSpPr>
      <xdr:spPr>
        <a:xfrm>
          <a:off x="8201025" y="2866072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8</xdr:col>
      <xdr:colOff>219075</xdr:colOff>
      <xdr:row>10</xdr:row>
      <xdr:rowOff>152400</xdr:rowOff>
    </xdr:from>
    <xdr:to>
      <xdr:col>14</xdr:col>
      <xdr:colOff>38100</xdr:colOff>
      <xdr:row>10</xdr:row>
      <xdr:rowOff>161925</xdr:rowOff>
    </xdr:to>
    <xdr:sp>
      <xdr:nvSpPr>
        <xdr:cNvPr id="6" name="ลูกศรเชื่อมต่อแบบตรง 226"/>
        <xdr:cNvSpPr>
          <a:spLocks/>
        </xdr:cNvSpPr>
      </xdr:nvSpPr>
      <xdr:spPr>
        <a:xfrm>
          <a:off x="7019925" y="2790825"/>
          <a:ext cx="1171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142875</xdr:rowOff>
    </xdr:from>
    <xdr:to>
      <xdr:col>15</xdr:col>
      <xdr:colOff>57150</xdr:colOff>
      <xdr:row>13</xdr:row>
      <xdr:rowOff>152400</xdr:rowOff>
    </xdr:to>
    <xdr:sp>
      <xdr:nvSpPr>
        <xdr:cNvPr id="7" name="ลูกศรเชื่อมต่อแบบตรง 227"/>
        <xdr:cNvSpPr>
          <a:spLocks/>
        </xdr:cNvSpPr>
      </xdr:nvSpPr>
      <xdr:spPr>
        <a:xfrm>
          <a:off x="7267575" y="3581400"/>
          <a:ext cx="1171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15</xdr:col>
      <xdr:colOff>47625</xdr:colOff>
      <xdr:row>17</xdr:row>
      <xdr:rowOff>9525</xdr:rowOff>
    </xdr:to>
    <xdr:sp>
      <xdr:nvSpPr>
        <xdr:cNvPr id="8" name="ลูกศรเชื่อมต่อแบบตรง 228"/>
        <xdr:cNvSpPr>
          <a:spLocks/>
        </xdr:cNvSpPr>
      </xdr:nvSpPr>
      <xdr:spPr>
        <a:xfrm>
          <a:off x="7258050" y="4505325"/>
          <a:ext cx="1171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247650</xdr:rowOff>
    </xdr:from>
    <xdr:to>
      <xdr:col>15</xdr:col>
      <xdr:colOff>47625</xdr:colOff>
      <xdr:row>20</xdr:row>
      <xdr:rowOff>257175</xdr:rowOff>
    </xdr:to>
    <xdr:sp>
      <xdr:nvSpPr>
        <xdr:cNvPr id="9" name="ลูกศรเชื่อมต่อแบบตรง 229"/>
        <xdr:cNvSpPr>
          <a:spLocks/>
        </xdr:cNvSpPr>
      </xdr:nvSpPr>
      <xdr:spPr>
        <a:xfrm>
          <a:off x="7258050" y="5553075"/>
          <a:ext cx="1171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133350</xdr:rowOff>
    </xdr:from>
    <xdr:to>
      <xdr:col>12</xdr:col>
      <xdr:colOff>219075</xdr:colOff>
      <xdr:row>24</xdr:row>
      <xdr:rowOff>142875</xdr:rowOff>
    </xdr:to>
    <xdr:sp>
      <xdr:nvSpPr>
        <xdr:cNvPr id="10" name="ลูกศรเชื่อมต่อแบบตรง 231"/>
        <xdr:cNvSpPr>
          <a:spLocks/>
        </xdr:cNvSpPr>
      </xdr:nvSpPr>
      <xdr:spPr>
        <a:xfrm>
          <a:off x="7029450" y="6505575"/>
          <a:ext cx="9048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123825</xdr:rowOff>
    </xdr:from>
    <xdr:to>
      <xdr:col>14</xdr:col>
      <xdr:colOff>47625</xdr:colOff>
      <xdr:row>32</xdr:row>
      <xdr:rowOff>133350</xdr:rowOff>
    </xdr:to>
    <xdr:sp>
      <xdr:nvSpPr>
        <xdr:cNvPr id="11" name="ลูกศรเชื่อมต่อแบบตรง 233"/>
        <xdr:cNvSpPr>
          <a:spLocks/>
        </xdr:cNvSpPr>
      </xdr:nvSpPr>
      <xdr:spPr>
        <a:xfrm>
          <a:off x="7029450" y="8629650"/>
          <a:ext cx="1171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95250</xdr:rowOff>
    </xdr:from>
    <xdr:to>
      <xdr:col>14</xdr:col>
      <xdr:colOff>47625</xdr:colOff>
      <xdr:row>35</xdr:row>
      <xdr:rowOff>104775</xdr:rowOff>
    </xdr:to>
    <xdr:sp>
      <xdr:nvSpPr>
        <xdr:cNvPr id="12" name="ลูกศรเชื่อมต่อแบบตรง 234"/>
        <xdr:cNvSpPr>
          <a:spLocks/>
        </xdr:cNvSpPr>
      </xdr:nvSpPr>
      <xdr:spPr>
        <a:xfrm>
          <a:off x="7029450" y="9401175"/>
          <a:ext cx="1171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257175</xdr:rowOff>
    </xdr:from>
    <xdr:to>
      <xdr:col>17</xdr:col>
      <xdr:colOff>190500</xdr:colOff>
      <xdr:row>40</xdr:row>
      <xdr:rowOff>0</xdr:rowOff>
    </xdr:to>
    <xdr:sp>
      <xdr:nvSpPr>
        <xdr:cNvPr id="13" name="ลูกศรเชื่อมต่อแบบตรง 235"/>
        <xdr:cNvSpPr>
          <a:spLocks/>
        </xdr:cNvSpPr>
      </xdr:nvSpPr>
      <xdr:spPr>
        <a:xfrm flipV="1">
          <a:off x="6353175" y="106299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17</xdr:col>
      <xdr:colOff>190500</xdr:colOff>
      <xdr:row>46</xdr:row>
      <xdr:rowOff>9525</xdr:rowOff>
    </xdr:to>
    <xdr:sp>
      <xdr:nvSpPr>
        <xdr:cNvPr id="14" name="ลูกศรเชื่อมต่อแบบตรง 237"/>
        <xdr:cNvSpPr>
          <a:spLocks/>
        </xdr:cNvSpPr>
      </xdr:nvSpPr>
      <xdr:spPr>
        <a:xfrm flipV="1">
          <a:off x="6353175" y="1223962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17</xdr:col>
      <xdr:colOff>190500</xdr:colOff>
      <xdr:row>61</xdr:row>
      <xdr:rowOff>9525</xdr:rowOff>
    </xdr:to>
    <xdr:sp>
      <xdr:nvSpPr>
        <xdr:cNvPr id="15" name="ลูกศรเชื่อมต่อแบบตรง 238"/>
        <xdr:cNvSpPr>
          <a:spLocks/>
        </xdr:cNvSpPr>
      </xdr:nvSpPr>
      <xdr:spPr>
        <a:xfrm flipV="1">
          <a:off x="6353175" y="162306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17</xdr:col>
      <xdr:colOff>190500</xdr:colOff>
      <xdr:row>65</xdr:row>
      <xdr:rowOff>9525</xdr:rowOff>
    </xdr:to>
    <xdr:sp>
      <xdr:nvSpPr>
        <xdr:cNvPr id="16" name="ลูกศรเชื่อมต่อแบบตรง 239"/>
        <xdr:cNvSpPr>
          <a:spLocks/>
        </xdr:cNvSpPr>
      </xdr:nvSpPr>
      <xdr:spPr>
        <a:xfrm flipV="1">
          <a:off x="6353175" y="172974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71</xdr:row>
      <xdr:rowOff>0</xdr:rowOff>
    </xdr:from>
    <xdr:to>
      <xdr:col>17</xdr:col>
      <xdr:colOff>190500</xdr:colOff>
      <xdr:row>71</xdr:row>
      <xdr:rowOff>9525</xdr:rowOff>
    </xdr:to>
    <xdr:sp>
      <xdr:nvSpPr>
        <xdr:cNvPr id="17" name="ลูกศรเชื่อมต่อแบบตรง 240"/>
        <xdr:cNvSpPr>
          <a:spLocks/>
        </xdr:cNvSpPr>
      </xdr:nvSpPr>
      <xdr:spPr>
        <a:xfrm flipV="1">
          <a:off x="6353175" y="1890712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77</xdr:row>
      <xdr:rowOff>0</xdr:rowOff>
    </xdr:from>
    <xdr:to>
      <xdr:col>17</xdr:col>
      <xdr:colOff>190500</xdr:colOff>
      <xdr:row>77</xdr:row>
      <xdr:rowOff>9525</xdr:rowOff>
    </xdr:to>
    <xdr:sp>
      <xdr:nvSpPr>
        <xdr:cNvPr id="18" name="ลูกศรเชื่อมต่อแบบตรง 241"/>
        <xdr:cNvSpPr>
          <a:spLocks/>
        </xdr:cNvSpPr>
      </xdr:nvSpPr>
      <xdr:spPr>
        <a:xfrm flipV="1">
          <a:off x="6353175" y="204501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87</xdr:row>
      <xdr:rowOff>0</xdr:rowOff>
    </xdr:from>
    <xdr:to>
      <xdr:col>17</xdr:col>
      <xdr:colOff>190500</xdr:colOff>
      <xdr:row>87</xdr:row>
      <xdr:rowOff>9525</xdr:rowOff>
    </xdr:to>
    <xdr:sp>
      <xdr:nvSpPr>
        <xdr:cNvPr id="19" name="ลูกศรเชื่อมต่อแบบตรง 242"/>
        <xdr:cNvSpPr>
          <a:spLocks/>
        </xdr:cNvSpPr>
      </xdr:nvSpPr>
      <xdr:spPr>
        <a:xfrm flipV="1">
          <a:off x="6353175" y="229933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90</xdr:row>
      <xdr:rowOff>142875</xdr:rowOff>
    </xdr:from>
    <xdr:to>
      <xdr:col>17</xdr:col>
      <xdr:colOff>200025</xdr:colOff>
      <xdr:row>90</xdr:row>
      <xdr:rowOff>152400</xdr:rowOff>
    </xdr:to>
    <xdr:sp>
      <xdr:nvSpPr>
        <xdr:cNvPr id="20" name="ลูกศรเชื่อมต่อแบบตรง 243"/>
        <xdr:cNvSpPr>
          <a:spLocks/>
        </xdr:cNvSpPr>
      </xdr:nvSpPr>
      <xdr:spPr>
        <a:xfrm flipV="1">
          <a:off x="6372225" y="2387917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93</xdr:row>
      <xdr:rowOff>76200</xdr:rowOff>
    </xdr:from>
    <xdr:to>
      <xdr:col>18</xdr:col>
      <xdr:colOff>0</xdr:colOff>
      <xdr:row>93</xdr:row>
      <xdr:rowOff>85725</xdr:rowOff>
    </xdr:to>
    <xdr:sp>
      <xdr:nvSpPr>
        <xdr:cNvPr id="21" name="ลูกศรเชื่อมต่อแบบตรง 244"/>
        <xdr:cNvSpPr>
          <a:spLocks/>
        </xdr:cNvSpPr>
      </xdr:nvSpPr>
      <xdr:spPr>
        <a:xfrm flipV="1">
          <a:off x="6391275" y="245268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0</xdr:colOff>
      <xdr:row>27</xdr:row>
      <xdr:rowOff>38100</xdr:rowOff>
    </xdr:from>
    <xdr:ext cx="952500" cy="295275"/>
    <xdr:sp>
      <xdr:nvSpPr>
        <xdr:cNvPr id="22" name="TextBox 60"/>
        <xdr:cNvSpPr txBox="1">
          <a:spLocks noChangeArrowheads="1"/>
        </xdr:cNvSpPr>
      </xdr:nvSpPr>
      <xdr:spPr>
        <a:xfrm>
          <a:off x="8153400" y="7210425"/>
          <a:ext cx="952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0</xdr:colOff>
      <xdr:row>96</xdr:row>
      <xdr:rowOff>0</xdr:rowOff>
    </xdr:from>
    <xdr:to>
      <xdr:col>17</xdr:col>
      <xdr:colOff>190500</xdr:colOff>
      <xdr:row>96</xdr:row>
      <xdr:rowOff>9525</xdr:rowOff>
    </xdr:to>
    <xdr:sp>
      <xdr:nvSpPr>
        <xdr:cNvPr id="23" name="ลูกศรเชื่อมต่อแบบตรง 252"/>
        <xdr:cNvSpPr>
          <a:spLocks/>
        </xdr:cNvSpPr>
      </xdr:nvSpPr>
      <xdr:spPr>
        <a:xfrm flipV="1">
          <a:off x="6353175" y="251650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101</xdr:row>
      <xdr:rowOff>0</xdr:rowOff>
    </xdr:from>
    <xdr:to>
      <xdr:col>17</xdr:col>
      <xdr:colOff>190500</xdr:colOff>
      <xdr:row>101</xdr:row>
      <xdr:rowOff>9525</xdr:rowOff>
    </xdr:to>
    <xdr:sp>
      <xdr:nvSpPr>
        <xdr:cNvPr id="24" name="ลูกศรเชื่อมต่อแบบตรง 253"/>
        <xdr:cNvSpPr>
          <a:spLocks/>
        </xdr:cNvSpPr>
      </xdr:nvSpPr>
      <xdr:spPr>
        <a:xfrm flipV="1">
          <a:off x="6353175" y="263461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105</xdr:row>
      <xdr:rowOff>0</xdr:rowOff>
    </xdr:from>
    <xdr:to>
      <xdr:col>17</xdr:col>
      <xdr:colOff>190500</xdr:colOff>
      <xdr:row>105</xdr:row>
      <xdr:rowOff>9525</xdr:rowOff>
    </xdr:to>
    <xdr:sp>
      <xdr:nvSpPr>
        <xdr:cNvPr id="25" name="ลูกศรเชื่อมต่อแบบตรง 254"/>
        <xdr:cNvSpPr>
          <a:spLocks/>
        </xdr:cNvSpPr>
      </xdr:nvSpPr>
      <xdr:spPr>
        <a:xfrm flipV="1">
          <a:off x="6353175" y="273367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17</xdr:col>
      <xdr:colOff>190500</xdr:colOff>
      <xdr:row>107</xdr:row>
      <xdr:rowOff>9525</xdr:rowOff>
    </xdr:to>
    <xdr:sp>
      <xdr:nvSpPr>
        <xdr:cNvPr id="26" name="ลูกศรเชื่อมต่อแบบตรง 255"/>
        <xdr:cNvSpPr>
          <a:spLocks/>
        </xdr:cNvSpPr>
      </xdr:nvSpPr>
      <xdr:spPr>
        <a:xfrm flipV="1">
          <a:off x="6353175" y="278511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109</xdr:row>
      <xdr:rowOff>0</xdr:rowOff>
    </xdr:from>
    <xdr:to>
      <xdr:col>17</xdr:col>
      <xdr:colOff>190500</xdr:colOff>
      <xdr:row>109</xdr:row>
      <xdr:rowOff>9525</xdr:rowOff>
    </xdr:to>
    <xdr:sp>
      <xdr:nvSpPr>
        <xdr:cNvPr id="27" name="ลูกศรเชื่อมต่อแบบตรง 256"/>
        <xdr:cNvSpPr>
          <a:spLocks/>
        </xdr:cNvSpPr>
      </xdr:nvSpPr>
      <xdr:spPr>
        <a:xfrm flipV="1">
          <a:off x="6353175" y="283654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118</xdr:row>
      <xdr:rowOff>0</xdr:rowOff>
    </xdr:from>
    <xdr:to>
      <xdr:col>17</xdr:col>
      <xdr:colOff>190500</xdr:colOff>
      <xdr:row>118</xdr:row>
      <xdr:rowOff>9525</xdr:rowOff>
    </xdr:to>
    <xdr:sp>
      <xdr:nvSpPr>
        <xdr:cNvPr id="28" name="ลูกศรเชื่อมต่อแบบตรง 257"/>
        <xdr:cNvSpPr>
          <a:spLocks/>
        </xdr:cNvSpPr>
      </xdr:nvSpPr>
      <xdr:spPr>
        <a:xfrm flipV="1">
          <a:off x="6353175" y="306705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124</xdr:row>
      <xdr:rowOff>142875</xdr:rowOff>
    </xdr:from>
    <xdr:to>
      <xdr:col>17</xdr:col>
      <xdr:colOff>190500</xdr:colOff>
      <xdr:row>124</xdr:row>
      <xdr:rowOff>152400</xdr:rowOff>
    </xdr:to>
    <xdr:sp>
      <xdr:nvSpPr>
        <xdr:cNvPr id="29" name="ลูกศรเชื่อมต่อแบบตรง 258"/>
        <xdr:cNvSpPr>
          <a:spLocks/>
        </xdr:cNvSpPr>
      </xdr:nvSpPr>
      <xdr:spPr>
        <a:xfrm flipV="1">
          <a:off x="6362700" y="3235642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127</xdr:row>
      <xdr:rowOff>161925</xdr:rowOff>
    </xdr:from>
    <xdr:to>
      <xdr:col>17</xdr:col>
      <xdr:colOff>190500</xdr:colOff>
      <xdr:row>127</xdr:row>
      <xdr:rowOff>171450</xdr:rowOff>
    </xdr:to>
    <xdr:sp>
      <xdr:nvSpPr>
        <xdr:cNvPr id="30" name="ลูกศรเชื่อมต่อแบบตรง 259"/>
        <xdr:cNvSpPr>
          <a:spLocks/>
        </xdr:cNvSpPr>
      </xdr:nvSpPr>
      <xdr:spPr>
        <a:xfrm flipV="1">
          <a:off x="6353175" y="331470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130</xdr:row>
      <xdr:rowOff>0</xdr:rowOff>
    </xdr:from>
    <xdr:to>
      <xdr:col>17</xdr:col>
      <xdr:colOff>190500</xdr:colOff>
      <xdr:row>130</xdr:row>
      <xdr:rowOff>9525</xdr:rowOff>
    </xdr:to>
    <xdr:sp>
      <xdr:nvSpPr>
        <xdr:cNvPr id="31" name="ลูกศรเชื่อมต่อแบบตรง 260"/>
        <xdr:cNvSpPr>
          <a:spLocks/>
        </xdr:cNvSpPr>
      </xdr:nvSpPr>
      <xdr:spPr>
        <a:xfrm flipV="1">
          <a:off x="6353175" y="337566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132</xdr:row>
      <xdr:rowOff>0</xdr:rowOff>
    </xdr:from>
    <xdr:to>
      <xdr:col>17</xdr:col>
      <xdr:colOff>190500</xdr:colOff>
      <xdr:row>132</xdr:row>
      <xdr:rowOff>9525</xdr:rowOff>
    </xdr:to>
    <xdr:sp>
      <xdr:nvSpPr>
        <xdr:cNvPr id="32" name="ลูกศรเชื่อมต่อแบบตรง 261"/>
        <xdr:cNvSpPr>
          <a:spLocks/>
        </xdr:cNvSpPr>
      </xdr:nvSpPr>
      <xdr:spPr>
        <a:xfrm flipV="1">
          <a:off x="6353175" y="342709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533400</xdr:colOff>
      <xdr:row>134</xdr:row>
      <xdr:rowOff>142875</xdr:rowOff>
    </xdr:from>
    <xdr:to>
      <xdr:col>17</xdr:col>
      <xdr:colOff>161925</xdr:colOff>
      <xdr:row>134</xdr:row>
      <xdr:rowOff>152400</xdr:rowOff>
    </xdr:to>
    <xdr:sp>
      <xdr:nvSpPr>
        <xdr:cNvPr id="33" name="ลูกศรเชื่อมต่อแบบตรง 262"/>
        <xdr:cNvSpPr>
          <a:spLocks/>
        </xdr:cNvSpPr>
      </xdr:nvSpPr>
      <xdr:spPr>
        <a:xfrm flipV="1">
          <a:off x="6324600" y="349281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137</xdr:row>
      <xdr:rowOff>0</xdr:rowOff>
    </xdr:from>
    <xdr:to>
      <xdr:col>17</xdr:col>
      <xdr:colOff>190500</xdr:colOff>
      <xdr:row>137</xdr:row>
      <xdr:rowOff>9525</xdr:rowOff>
    </xdr:to>
    <xdr:sp>
      <xdr:nvSpPr>
        <xdr:cNvPr id="34" name="ลูกศรเชื่อมต่อแบบตรง 263"/>
        <xdr:cNvSpPr>
          <a:spLocks/>
        </xdr:cNvSpPr>
      </xdr:nvSpPr>
      <xdr:spPr>
        <a:xfrm flipV="1">
          <a:off x="6353175" y="3555682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17</xdr:col>
      <xdr:colOff>190500</xdr:colOff>
      <xdr:row>143</xdr:row>
      <xdr:rowOff>9525</xdr:rowOff>
    </xdr:to>
    <xdr:sp>
      <xdr:nvSpPr>
        <xdr:cNvPr id="35" name="ลูกศรเชื่อมต่อแบบตรง 264"/>
        <xdr:cNvSpPr>
          <a:spLocks/>
        </xdr:cNvSpPr>
      </xdr:nvSpPr>
      <xdr:spPr>
        <a:xfrm flipV="1">
          <a:off x="6353175" y="370998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145</xdr:row>
      <xdr:rowOff>161925</xdr:rowOff>
    </xdr:from>
    <xdr:to>
      <xdr:col>17</xdr:col>
      <xdr:colOff>190500</xdr:colOff>
      <xdr:row>145</xdr:row>
      <xdr:rowOff>171450</xdr:rowOff>
    </xdr:to>
    <xdr:sp>
      <xdr:nvSpPr>
        <xdr:cNvPr id="36" name="ลูกศรเชื่อมต่อแบบตรง 265"/>
        <xdr:cNvSpPr>
          <a:spLocks/>
        </xdr:cNvSpPr>
      </xdr:nvSpPr>
      <xdr:spPr>
        <a:xfrm flipV="1">
          <a:off x="6353175" y="377761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148</xdr:row>
      <xdr:rowOff>114300</xdr:rowOff>
    </xdr:from>
    <xdr:to>
      <xdr:col>17</xdr:col>
      <xdr:colOff>190500</xdr:colOff>
      <xdr:row>148</xdr:row>
      <xdr:rowOff>123825</xdr:rowOff>
    </xdr:to>
    <xdr:sp>
      <xdr:nvSpPr>
        <xdr:cNvPr id="37" name="ลูกศรเชื่อมต่อแบบตรง 266"/>
        <xdr:cNvSpPr>
          <a:spLocks/>
        </xdr:cNvSpPr>
      </xdr:nvSpPr>
      <xdr:spPr>
        <a:xfrm flipV="1">
          <a:off x="6353175" y="385000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138</xdr:row>
      <xdr:rowOff>0</xdr:rowOff>
    </xdr:from>
    <xdr:ext cx="904875" cy="295275"/>
    <xdr:sp>
      <xdr:nvSpPr>
        <xdr:cNvPr id="38" name="TextBox 214"/>
        <xdr:cNvSpPr txBox="1">
          <a:spLocks noChangeArrowheads="1"/>
        </xdr:cNvSpPr>
      </xdr:nvSpPr>
      <xdr:spPr>
        <a:xfrm>
          <a:off x="8201025" y="3581400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47625</xdr:colOff>
      <xdr:row>166</xdr:row>
      <xdr:rowOff>0</xdr:rowOff>
    </xdr:from>
    <xdr:ext cx="904875" cy="295275"/>
    <xdr:sp>
      <xdr:nvSpPr>
        <xdr:cNvPr id="39" name="TextBox 214"/>
        <xdr:cNvSpPr txBox="1">
          <a:spLocks noChangeArrowheads="1"/>
        </xdr:cNvSpPr>
      </xdr:nvSpPr>
      <xdr:spPr>
        <a:xfrm>
          <a:off x="8201025" y="4290060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0</xdr:colOff>
      <xdr:row>152</xdr:row>
      <xdr:rowOff>0</xdr:rowOff>
    </xdr:from>
    <xdr:to>
      <xdr:col>17</xdr:col>
      <xdr:colOff>190500</xdr:colOff>
      <xdr:row>152</xdr:row>
      <xdr:rowOff>9525</xdr:rowOff>
    </xdr:to>
    <xdr:sp>
      <xdr:nvSpPr>
        <xdr:cNvPr id="40" name="ลูกศรเชื่อมต่อแบบตรง 269"/>
        <xdr:cNvSpPr>
          <a:spLocks/>
        </xdr:cNvSpPr>
      </xdr:nvSpPr>
      <xdr:spPr>
        <a:xfrm flipV="1">
          <a:off x="6353175" y="394144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154</xdr:row>
      <xdr:rowOff>0</xdr:rowOff>
    </xdr:from>
    <xdr:to>
      <xdr:col>17</xdr:col>
      <xdr:colOff>190500</xdr:colOff>
      <xdr:row>154</xdr:row>
      <xdr:rowOff>19050</xdr:rowOff>
    </xdr:to>
    <xdr:sp>
      <xdr:nvSpPr>
        <xdr:cNvPr id="41" name="ลูกศรเชื่อมต่อแบบตรง 270"/>
        <xdr:cNvSpPr>
          <a:spLocks/>
        </xdr:cNvSpPr>
      </xdr:nvSpPr>
      <xdr:spPr>
        <a:xfrm flipV="1">
          <a:off x="7267575" y="39928800"/>
          <a:ext cx="17526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155</xdr:row>
      <xdr:rowOff>247650</xdr:rowOff>
    </xdr:from>
    <xdr:to>
      <xdr:col>15</xdr:col>
      <xdr:colOff>209550</xdr:colOff>
      <xdr:row>156</xdr:row>
      <xdr:rowOff>9525</xdr:rowOff>
    </xdr:to>
    <xdr:sp>
      <xdr:nvSpPr>
        <xdr:cNvPr id="42" name="ลูกศรเชื่อมต่อแบบตรง 272"/>
        <xdr:cNvSpPr>
          <a:spLocks/>
        </xdr:cNvSpPr>
      </xdr:nvSpPr>
      <xdr:spPr>
        <a:xfrm flipV="1">
          <a:off x="6800850" y="40414575"/>
          <a:ext cx="17907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158</xdr:row>
      <xdr:rowOff>9525</xdr:rowOff>
    </xdr:from>
    <xdr:to>
      <xdr:col>14</xdr:col>
      <xdr:colOff>200025</xdr:colOff>
      <xdr:row>158</xdr:row>
      <xdr:rowOff>19050</xdr:rowOff>
    </xdr:to>
    <xdr:sp>
      <xdr:nvSpPr>
        <xdr:cNvPr id="43" name="ลูกศรเชื่อมต่อแบบตรง 274"/>
        <xdr:cNvSpPr>
          <a:spLocks/>
        </xdr:cNvSpPr>
      </xdr:nvSpPr>
      <xdr:spPr>
        <a:xfrm>
          <a:off x="6800850" y="40947975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160</xdr:row>
      <xdr:rowOff>0</xdr:rowOff>
    </xdr:from>
    <xdr:to>
      <xdr:col>17</xdr:col>
      <xdr:colOff>190500</xdr:colOff>
      <xdr:row>160</xdr:row>
      <xdr:rowOff>9525</xdr:rowOff>
    </xdr:to>
    <xdr:sp>
      <xdr:nvSpPr>
        <xdr:cNvPr id="44" name="ลูกศรเชื่อมต่อแบบตรง 276"/>
        <xdr:cNvSpPr>
          <a:spLocks/>
        </xdr:cNvSpPr>
      </xdr:nvSpPr>
      <xdr:spPr>
        <a:xfrm flipV="1">
          <a:off x="6353175" y="414147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161</xdr:row>
      <xdr:rowOff>238125</xdr:rowOff>
    </xdr:from>
    <xdr:to>
      <xdr:col>16</xdr:col>
      <xdr:colOff>180975</xdr:colOff>
      <xdr:row>162</xdr:row>
      <xdr:rowOff>9525</xdr:rowOff>
    </xdr:to>
    <xdr:sp>
      <xdr:nvSpPr>
        <xdr:cNvPr id="45" name="ลูกศรเชื่อมต่อแบบตรง 277"/>
        <xdr:cNvSpPr>
          <a:spLocks/>
        </xdr:cNvSpPr>
      </xdr:nvSpPr>
      <xdr:spPr>
        <a:xfrm flipV="1">
          <a:off x="6800850" y="41900475"/>
          <a:ext cx="199072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172</xdr:row>
      <xdr:rowOff>0</xdr:rowOff>
    </xdr:from>
    <xdr:to>
      <xdr:col>17</xdr:col>
      <xdr:colOff>190500</xdr:colOff>
      <xdr:row>172</xdr:row>
      <xdr:rowOff>9525</xdr:rowOff>
    </xdr:to>
    <xdr:sp>
      <xdr:nvSpPr>
        <xdr:cNvPr id="46" name="ลูกศรเชื่อมต่อแบบตรง 279"/>
        <xdr:cNvSpPr>
          <a:spLocks/>
        </xdr:cNvSpPr>
      </xdr:nvSpPr>
      <xdr:spPr>
        <a:xfrm flipV="1">
          <a:off x="6353175" y="443865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174</xdr:row>
      <xdr:rowOff>247650</xdr:rowOff>
    </xdr:from>
    <xdr:to>
      <xdr:col>16</xdr:col>
      <xdr:colOff>19050</xdr:colOff>
      <xdr:row>175</xdr:row>
      <xdr:rowOff>9525</xdr:rowOff>
    </xdr:to>
    <xdr:sp>
      <xdr:nvSpPr>
        <xdr:cNvPr id="47" name="ลูกศรเชื่อมต่อแบบตรง 280"/>
        <xdr:cNvSpPr>
          <a:spLocks/>
        </xdr:cNvSpPr>
      </xdr:nvSpPr>
      <xdr:spPr>
        <a:xfrm>
          <a:off x="7115175" y="45129450"/>
          <a:ext cx="151447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184</xdr:row>
      <xdr:rowOff>0</xdr:rowOff>
    </xdr:from>
    <xdr:to>
      <xdr:col>17</xdr:col>
      <xdr:colOff>190500</xdr:colOff>
      <xdr:row>184</xdr:row>
      <xdr:rowOff>9525</xdr:rowOff>
    </xdr:to>
    <xdr:sp>
      <xdr:nvSpPr>
        <xdr:cNvPr id="48" name="ลูกศรเชื่อมต่อแบบตรง 283"/>
        <xdr:cNvSpPr>
          <a:spLocks/>
        </xdr:cNvSpPr>
      </xdr:nvSpPr>
      <xdr:spPr>
        <a:xfrm flipV="1">
          <a:off x="6353175" y="474630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186</xdr:row>
      <xdr:rowOff>0</xdr:rowOff>
    </xdr:from>
    <xdr:to>
      <xdr:col>17</xdr:col>
      <xdr:colOff>190500</xdr:colOff>
      <xdr:row>186</xdr:row>
      <xdr:rowOff>9525</xdr:rowOff>
    </xdr:to>
    <xdr:sp>
      <xdr:nvSpPr>
        <xdr:cNvPr id="49" name="ลูกศรเชื่อมต่อแบบตรง 284"/>
        <xdr:cNvSpPr>
          <a:spLocks/>
        </xdr:cNvSpPr>
      </xdr:nvSpPr>
      <xdr:spPr>
        <a:xfrm flipV="1">
          <a:off x="6353175" y="4797742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188</xdr:row>
      <xdr:rowOff>0</xdr:rowOff>
    </xdr:from>
    <xdr:to>
      <xdr:col>17</xdr:col>
      <xdr:colOff>190500</xdr:colOff>
      <xdr:row>188</xdr:row>
      <xdr:rowOff>9525</xdr:rowOff>
    </xdr:to>
    <xdr:sp>
      <xdr:nvSpPr>
        <xdr:cNvPr id="50" name="ลูกศรเชื่อมต่อแบบตรง 285"/>
        <xdr:cNvSpPr>
          <a:spLocks/>
        </xdr:cNvSpPr>
      </xdr:nvSpPr>
      <xdr:spPr>
        <a:xfrm flipV="1">
          <a:off x="6353175" y="484917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201</xdr:row>
      <xdr:rowOff>0</xdr:rowOff>
    </xdr:from>
    <xdr:to>
      <xdr:col>17</xdr:col>
      <xdr:colOff>190500</xdr:colOff>
      <xdr:row>201</xdr:row>
      <xdr:rowOff>9525</xdr:rowOff>
    </xdr:to>
    <xdr:sp>
      <xdr:nvSpPr>
        <xdr:cNvPr id="51" name="ลูกศรเชื่อมต่อแบบตรง 286"/>
        <xdr:cNvSpPr>
          <a:spLocks/>
        </xdr:cNvSpPr>
      </xdr:nvSpPr>
      <xdr:spPr>
        <a:xfrm flipV="1">
          <a:off x="6353175" y="518350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189</xdr:row>
      <xdr:rowOff>142875</xdr:rowOff>
    </xdr:from>
    <xdr:to>
      <xdr:col>17</xdr:col>
      <xdr:colOff>190500</xdr:colOff>
      <xdr:row>189</xdr:row>
      <xdr:rowOff>152400</xdr:rowOff>
    </xdr:to>
    <xdr:sp>
      <xdr:nvSpPr>
        <xdr:cNvPr id="52" name="ลูกศรเชื่อมต่อแบบตรง 287"/>
        <xdr:cNvSpPr>
          <a:spLocks/>
        </xdr:cNvSpPr>
      </xdr:nvSpPr>
      <xdr:spPr>
        <a:xfrm flipV="1">
          <a:off x="6362700" y="4889182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194</xdr:row>
      <xdr:rowOff>0</xdr:rowOff>
    </xdr:from>
    <xdr:ext cx="904875" cy="295275"/>
    <xdr:sp>
      <xdr:nvSpPr>
        <xdr:cNvPr id="53" name="TextBox 214"/>
        <xdr:cNvSpPr txBox="1">
          <a:spLocks noChangeArrowheads="1"/>
        </xdr:cNvSpPr>
      </xdr:nvSpPr>
      <xdr:spPr>
        <a:xfrm>
          <a:off x="8201025" y="5003482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0</xdr:colOff>
      <xdr:row>205</xdr:row>
      <xdr:rowOff>0</xdr:rowOff>
    </xdr:from>
    <xdr:to>
      <xdr:col>17</xdr:col>
      <xdr:colOff>190500</xdr:colOff>
      <xdr:row>205</xdr:row>
      <xdr:rowOff>9525</xdr:rowOff>
    </xdr:to>
    <xdr:sp>
      <xdr:nvSpPr>
        <xdr:cNvPr id="54" name="ลูกศรเชื่อมต่อแบบตรง 289"/>
        <xdr:cNvSpPr>
          <a:spLocks/>
        </xdr:cNvSpPr>
      </xdr:nvSpPr>
      <xdr:spPr>
        <a:xfrm flipV="1">
          <a:off x="6353175" y="528637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208</xdr:row>
      <xdr:rowOff>9525</xdr:rowOff>
    </xdr:from>
    <xdr:to>
      <xdr:col>16</xdr:col>
      <xdr:colOff>200025</xdr:colOff>
      <xdr:row>208</xdr:row>
      <xdr:rowOff>19050</xdr:rowOff>
    </xdr:to>
    <xdr:sp>
      <xdr:nvSpPr>
        <xdr:cNvPr id="55" name="ลูกศรเชื่อมต่อแบบตรง 290"/>
        <xdr:cNvSpPr>
          <a:spLocks/>
        </xdr:cNvSpPr>
      </xdr:nvSpPr>
      <xdr:spPr>
        <a:xfrm>
          <a:off x="6829425" y="53644800"/>
          <a:ext cx="19812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</xdr:colOff>
      <xdr:row>212</xdr:row>
      <xdr:rowOff>19050</xdr:rowOff>
    </xdr:from>
    <xdr:to>
      <xdr:col>17</xdr:col>
      <xdr:colOff>19050</xdr:colOff>
      <xdr:row>212</xdr:row>
      <xdr:rowOff>19050</xdr:rowOff>
    </xdr:to>
    <xdr:sp>
      <xdr:nvSpPr>
        <xdr:cNvPr id="56" name="ลูกศรเชื่อมต่อแบบตรง 291"/>
        <xdr:cNvSpPr>
          <a:spLocks/>
        </xdr:cNvSpPr>
      </xdr:nvSpPr>
      <xdr:spPr>
        <a:xfrm>
          <a:off x="6858000" y="54683025"/>
          <a:ext cx="19907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17</xdr:col>
      <xdr:colOff>9525</xdr:colOff>
      <xdr:row>215</xdr:row>
      <xdr:rowOff>9525</xdr:rowOff>
    </xdr:to>
    <xdr:sp>
      <xdr:nvSpPr>
        <xdr:cNvPr id="57" name="ลูกศรเชื่อมต่อแบบตรง 296"/>
        <xdr:cNvSpPr>
          <a:spLocks/>
        </xdr:cNvSpPr>
      </xdr:nvSpPr>
      <xdr:spPr>
        <a:xfrm>
          <a:off x="7258050" y="55435500"/>
          <a:ext cx="15811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217</xdr:row>
      <xdr:rowOff>0</xdr:rowOff>
    </xdr:from>
    <xdr:to>
      <xdr:col>17</xdr:col>
      <xdr:colOff>9525</xdr:colOff>
      <xdr:row>217</xdr:row>
      <xdr:rowOff>28575</xdr:rowOff>
    </xdr:to>
    <xdr:sp>
      <xdr:nvSpPr>
        <xdr:cNvPr id="58" name="ลูกศรเชื่อมต่อแบบตรง 298"/>
        <xdr:cNvSpPr>
          <a:spLocks/>
        </xdr:cNvSpPr>
      </xdr:nvSpPr>
      <xdr:spPr>
        <a:xfrm>
          <a:off x="7258050" y="55949850"/>
          <a:ext cx="1581150" cy="285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219</xdr:row>
      <xdr:rowOff>171450</xdr:rowOff>
    </xdr:from>
    <xdr:to>
      <xdr:col>16</xdr:col>
      <xdr:colOff>200025</xdr:colOff>
      <xdr:row>219</xdr:row>
      <xdr:rowOff>180975</xdr:rowOff>
    </xdr:to>
    <xdr:sp>
      <xdr:nvSpPr>
        <xdr:cNvPr id="59" name="ลูกศรเชื่อมต่อแบบตรง 300"/>
        <xdr:cNvSpPr>
          <a:spLocks/>
        </xdr:cNvSpPr>
      </xdr:nvSpPr>
      <xdr:spPr>
        <a:xfrm flipV="1">
          <a:off x="7258050" y="56635650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222</xdr:row>
      <xdr:rowOff>0</xdr:rowOff>
    </xdr:from>
    <xdr:ext cx="904875" cy="295275"/>
    <xdr:sp>
      <xdr:nvSpPr>
        <xdr:cNvPr id="60" name="TextBox 214"/>
        <xdr:cNvSpPr txBox="1">
          <a:spLocks noChangeArrowheads="1"/>
        </xdr:cNvSpPr>
      </xdr:nvSpPr>
      <xdr:spPr>
        <a:xfrm>
          <a:off x="8201025" y="5715952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10</xdr:col>
      <xdr:colOff>0</xdr:colOff>
      <xdr:row>227</xdr:row>
      <xdr:rowOff>161925</xdr:rowOff>
    </xdr:from>
    <xdr:to>
      <xdr:col>16</xdr:col>
      <xdr:colOff>200025</xdr:colOff>
      <xdr:row>227</xdr:row>
      <xdr:rowOff>171450</xdr:rowOff>
    </xdr:to>
    <xdr:sp>
      <xdr:nvSpPr>
        <xdr:cNvPr id="61" name="ลูกศรเชื่อมต่อแบบตรง 303"/>
        <xdr:cNvSpPr>
          <a:spLocks/>
        </xdr:cNvSpPr>
      </xdr:nvSpPr>
      <xdr:spPr>
        <a:xfrm flipV="1">
          <a:off x="7258050" y="58607325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230</xdr:row>
      <xdr:rowOff>104775</xdr:rowOff>
    </xdr:from>
    <xdr:to>
      <xdr:col>16</xdr:col>
      <xdr:colOff>209550</xdr:colOff>
      <xdr:row>230</xdr:row>
      <xdr:rowOff>114300</xdr:rowOff>
    </xdr:to>
    <xdr:sp>
      <xdr:nvSpPr>
        <xdr:cNvPr id="62" name="ลูกศรเชื่อมต่อแบบตรง 304"/>
        <xdr:cNvSpPr>
          <a:spLocks/>
        </xdr:cNvSpPr>
      </xdr:nvSpPr>
      <xdr:spPr>
        <a:xfrm flipV="1">
          <a:off x="7267575" y="59321700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233</xdr:row>
      <xdr:rowOff>0</xdr:rowOff>
    </xdr:from>
    <xdr:to>
      <xdr:col>16</xdr:col>
      <xdr:colOff>200025</xdr:colOff>
      <xdr:row>233</xdr:row>
      <xdr:rowOff>9525</xdr:rowOff>
    </xdr:to>
    <xdr:sp>
      <xdr:nvSpPr>
        <xdr:cNvPr id="63" name="ลูกศรเชื่อมต่อแบบตรง 305"/>
        <xdr:cNvSpPr>
          <a:spLocks/>
        </xdr:cNvSpPr>
      </xdr:nvSpPr>
      <xdr:spPr>
        <a:xfrm flipV="1">
          <a:off x="7258050" y="59988450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235</xdr:row>
      <xdr:rowOff>0</xdr:rowOff>
    </xdr:from>
    <xdr:to>
      <xdr:col>16</xdr:col>
      <xdr:colOff>200025</xdr:colOff>
      <xdr:row>235</xdr:row>
      <xdr:rowOff>9525</xdr:rowOff>
    </xdr:to>
    <xdr:sp>
      <xdr:nvSpPr>
        <xdr:cNvPr id="64" name="ลูกศรเชื่อมต่อแบบตรง 306"/>
        <xdr:cNvSpPr>
          <a:spLocks/>
        </xdr:cNvSpPr>
      </xdr:nvSpPr>
      <xdr:spPr>
        <a:xfrm flipV="1">
          <a:off x="7258050" y="60502800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237</xdr:row>
      <xdr:rowOff>0</xdr:rowOff>
    </xdr:from>
    <xdr:to>
      <xdr:col>16</xdr:col>
      <xdr:colOff>200025</xdr:colOff>
      <xdr:row>237</xdr:row>
      <xdr:rowOff>9525</xdr:rowOff>
    </xdr:to>
    <xdr:sp>
      <xdr:nvSpPr>
        <xdr:cNvPr id="65" name="ลูกศรเชื่อมต่อแบบตรง 307"/>
        <xdr:cNvSpPr>
          <a:spLocks/>
        </xdr:cNvSpPr>
      </xdr:nvSpPr>
      <xdr:spPr>
        <a:xfrm flipV="1">
          <a:off x="7258050" y="61017150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239</xdr:row>
      <xdr:rowOff>0</xdr:rowOff>
    </xdr:from>
    <xdr:to>
      <xdr:col>16</xdr:col>
      <xdr:colOff>200025</xdr:colOff>
      <xdr:row>239</xdr:row>
      <xdr:rowOff>9525</xdr:rowOff>
    </xdr:to>
    <xdr:sp>
      <xdr:nvSpPr>
        <xdr:cNvPr id="66" name="ลูกศรเชื่อมต่อแบบตรง 308"/>
        <xdr:cNvSpPr>
          <a:spLocks/>
        </xdr:cNvSpPr>
      </xdr:nvSpPr>
      <xdr:spPr>
        <a:xfrm flipV="1">
          <a:off x="7258050" y="61531500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241</xdr:row>
      <xdr:rowOff>0</xdr:rowOff>
    </xdr:from>
    <xdr:to>
      <xdr:col>16</xdr:col>
      <xdr:colOff>200025</xdr:colOff>
      <xdr:row>241</xdr:row>
      <xdr:rowOff>9525</xdr:rowOff>
    </xdr:to>
    <xdr:sp>
      <xdr:nvSpPr>
        <xdr:cNvPr id="67" name="ลูกศรเชื่อมต่อแบบตรง 309"/>
        <xdr:cNvSpPr>
          <a:spLocks/>
        </xdr:cNvSpPr>
      </xdr:nvSpPr>
      <xdr:spPr>
        <a:xfrm flipV="1">
          <a:off x="7258050" y="62045850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243</xdr:row>
      <xdr:rowOff>0</xdr:rowOff>
    </xdr:from>
    <xdr:to>
      <xdr:col>16</xdr:col>
      <xdr:colOff>200025</xdr:colOff>
      <xdr:row>243</xdr:row>
      <xdr:rowOff>9525</xdr:rowOff>
    </xdr:to>
    <xdr:sp>
      <xdr:nvSpPr>
        <xdr:cNvPr id="68" name="ลูกศรเชื่อมต่อแบบตรง 310"/>
        <xdr:cNvSpPr>
          <a:spLocks/>
        </xdr:cNvSpPr>
      </xdr:nvSpPr>
      <xdr:spPr>
        <a:xfrm flipV="1">
          <a:off x="7258050" y="62560200"/>
          <a:ext cx="15525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250</xdr:row>
      <xdr:rowOff>0</xdr:rowOff>
    </xdr:from>
    <xdr:ext cx="904875" cy="295275"/>
    <xdr:sp>
      <xdr:nvSpPr>
        <xdr:cNvPr id="69" name="TextBox 214"/>
        <xdr:cNvSpPr txBox="1">
          <a:spLocks noChangeArrowheads="1"/>
        </xdr:cNvSpPr>
      </xdr:nvSpPr>
      <xdr:spPr>
        <a:xfrm>
          <a:off x="8201025" y="6436042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0</xdr:colOff>
      <xdr:row>257</xdr:row>
      <xdr:rowOff>0</xdr:rowOff>
    </xdr:from>
    <xdr:to>
      <xdr:col>17</xdr:col>
      <xdr:colOff>190500</xdr:colOff>
      <xdr:row>257</xdr:row>
      <xdr:rowOff>9525</xdr:rowOff>
    </xdr:to>
    <xdr:sp>
      <xdr:nvSpPr>
        <xdr:cNvPr id="70" name="ลูกศรเชื่อมต่อแบบตรง 312"/>
        <xdr:cNvSpPr>
          <a:spLocks/>
        </xdr:cNvSpPr>
      </xdr:nvSpPr>
      <xdr:spPr>
        <a:xfrm flipV="1">
          <a:off x="6353175" y="661606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260</xdr:row>
      <xdr:rowOff>0</xdr:rowOff>
    </xdr:from>
    <xdr:to>
      <xdr:col>17</xdr:col>
      <xdr:colOff>190500</xdr:colOff>
      <xdr:row>260</xdr:row>
      <xdr:rowOff>9525</xdr:rowOff>
    </xdr:to>
    <xdr:sp>
      <xdr:nvSpPr>
        <xdr:cNvPr id="71" name="ลูกศรเชื่อมต่อแบบตรง 313"/>
        <xdr:cNvSpPr>
          <a:spLocks/>
        </xdr:cNvSpPr>
      </xdr:nvSpPr>
      <xdr:spPr>
        <a:xfrm flipV="1">
          <a:off x="6353175" y="669321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262</xdr:row>
      <xdr:rowOff>0</xdr:rowOff>
    </xdr:from>
    <xdr:to>
      <xdr:col>17</xdr:col>
      <xdr:colOff>190500</xdr:colOff>
      <xdr:row>262</xdr:row>
      <xdr:rowOff>9525</xdr:rowOff>
    </xdr:to>
    <xdr:sp>
      <xdr:nvSpPr>
        <xdr:cNvPr id="72" name="ลูกศรเชื่อมต่อแบบตรง 314"/>
        <xdr:cNvSpPr>
          <a:spLocks/>
        </xdr:cNvSpPr>
      </xdr:nvSpPr>
      <xdr:spPr>
        <a:xfrm flipV="1">
          <a:off x="6353175" y="6744652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264</xdr:row>
      <xdr:rowOff>0</xdr:rowOff>
    </xdr:from>
    <xdr:to>
      <xdr:col>17</xdr:col>
      <xdr:colOff>190500</xdr:colOff>
      <xdr:row>264</xdr:row>
      <xdr:rowOff>9525</xdr:rowOff>
    </xdr:to>
    <xdr:sp>
      <xdr:nvSpPr>
        <xdr:cNvPr id="73" name="ลูกศรเชื่อมต่อแบบตรง 315"/>
        <xdr:cNvSpPr>
          <a:spLocks/>
        </xdr:cNvSpPr>
      </xdr:nvSpPr>
      <xdr:spPr>
        <a:xfrm flipV="1">
          <a:off x="6353175" y="679608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266</xdr:row>
      <xdr:rowOff>0</xdr:rowOff>
    </xdr:from>
    <xdr:to>
      <xdr:col>17</xdr:col>
      <xdr:colOff>190500</xdr:colOff>
      <xdr:row>266</xdr:row>
      <xdr:rowOff>9525</xdr:rowOff>
    </xdr:to>
    <xdr:sp>
      <xdr:nvSpPr>
        <xdr:cNvPr id="74" name="ลูกศรเชื่อมต่อแบบตรง 316"/>
        <xdr:cNvSpPr>
          <a:spLocks/>
        </xdr:cNvSpPr>
      </xdr:nvSpPr>
      <xdr:spPr>
        <a:xfrm flipV="1">
          <a:off x="6353175" y="6847522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269</xdr:row>
      <xdr:rowOff>0</xdr:rowOff>
    </xdr:from>
    <xdr:to>
      <xdr:col>17</xdr:col>
      <xdr:colOff>190500</xdr:colOff>
      <xdr:row>269</xdr:row>
      <xdr:rowOff>9525</xdr:rowOff>
    </xdr:to>
    <xdr:sp>
      <xdr:nvSpPr>
        <xdr:cNvPr id="75" name="ลูกศรเชื่อมต่อแบบตรง 317"/>
        <xdr:cNvSpPr>
          <a:spLocks/>
        </xdr:cNvSpPr>
      </xdr:nvSpPr>
      <xdr:spPr>
        <a:xfrm flipV="1">
          <a:off x="6353175" y="692277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273</xdr:row>
      <xdr:rowOff>0</xdr:rowOff>
    </xdr:from>
    <xdr:to>
      <xdr:col>17</xdr:col>
      <xdr:colOff>190500</xdr:colOff>
      <xdr:row>273</xdr:row>
      <xdr:rowOff>9525</xdr:rowOff>
    </xdr:to>
    <xdr:sp>
      <xdr:nvSpPr>
        <xdr:cNvPr id="76" name="ลูกศรเชื่อมต่อแบบตรง 318"/>
        <xdr:cNvSpPr>
          <a:spLocks/>
        </xdr:cNvSpPr>
      </xdr:nvSpPr>
      <xdr:spPr>
        <a:xfrm flipV="1">
          <a:off x="6353175" y="7023735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277</xdr:row>
      <xdr:rowOff>0</xdr:rowOff>
    </xdr:from>
    <xdr:to>
      <xdr:col>17</xdr:col>
      <xdr:colOff>190500</xdr:colOff>
      <xdr:row>277</xdr:row>
      <xdr:rowOff>9525</xdr:rowOff>
    </xdr:to>
    <xdr:sp>
      <xdr:nvSpPr>
        <xdr:cNvPr id="77" name="ลูกศรเชื่อมต่อแบบตรง 319"/>
        <xdr:cNvSpPr>
          <a:spLocks/>
        </xdr:cNvSpPr>
      </xdr:nvSpPr>
      <xdr:spPr>
        <a:xfrm flipV="1">
          <a:off x="6353175" y="712089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283</xdr:row>
      <xdr:rowOff>0</xdr:rowOff>
    </xdr:from>
    <xdr:to>
      <xdr:col>17</xdr:col>
      <xdr:colOff>190500</xdr:colOff>
      <xdr:row>283</xdr:row>
      <xdr:rowOff>9525</xdr:rowOff>
    </xdr:to>
    <xdr:sp>
      <xdr:nvSpPr>
        <xdr:cNvPr id="78" name="ลูกศรเชื่อมต่อแบบตรง 320"/>
        <xdr:cNvSpPr>
          <a:spLocks/>
        </xdr:cNvSpPr>
      </xdr:nvSpPr>
      <xdr:spPr>
        <a:xfrm flipV="1">
          <a:off x="6353175" y="72847200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286</xdr:row>
      <xdr:rowOff>0</xdr:rowOff>
    </xdr:from>
    <xdr:to>
      <xdr:col>17</xdr:col>
      <xdr:colOff>190500</xdr:colOff>
      <xdr:row>286</xdr:row>
      <xdr:rowOff>9525</xdr:rowOff>
    </xdr:to>
    <xdr:sp>
      <xdr:nvSpPr>
        <xdr:cNvPr id="79" name="ลูกศรเชื่อมต่อแบบตรง 321"/>
        <xdr:cNvSpPr>
          <a:spLocks/>
        </xdr:cNvSpPr>
      </xdr:nvSpPr>
      <xdr:spPr>
        <a:xfrm flipV="1">
          <a:off x="6353175" y="7361872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289</xdr:row>
      <xdr:rowOff>152400</xdr:rowOff>
    </xdr:from>
    <xdr:to>
      <xdr:col>17</xdr:col>
      <xdr:colOff>38100</xdr:colOff>
      <xdr:row>289</xdr:row>
      <xdr:rowOff>161925</xdr:rowOff>
    </xdr:to>
    <xdr:sp>
      <xdr:nvSpPr>
        <xdr:cNvPr id="80" name="ลูกศรเชื่อมต่อแบบตรง 322"/>
        <xdr:cNvSpPr>
          <a:spLocks/>
        </xdr:cNvSpPr>
      </xdr:nvSpPr>
      <xdr:spPr>
        <a:xfrm flipV="1">
          <a:off x="7058025" y="74485500"/>
          <a:ext cx="18097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292</xdr:row>
      <xdr:rowOff>0</xdr:rowOff>
    </xdr:from>
    <xdr:to>
      <xdr:col>17</xdr:col>
      <xdr:colOff>9525</xdr:colOff>
      <xdr:row>292</xdr:row>
      <xdr:rowOff>9525</xdr:rowOff>
    </xdr:to>
    <xdr:sp>
      <xdr:nvSpPr>
        <xdr:cNvPr id="81" name="ลูกศรเชื่อมต่อแบบตรง 326"/>
        <xdr:cNvSpPr>
          <a:spLocks/>
        </xdr:cNvSpPr>
      </xdr:nvSpPr>
      <xdr:spPr>
        <a:xfrm flipV="1">
          <a:off x="7029450" y="75104625"/>
          <a:ext cx="18097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294</xdr:row>
      <xdr:rowOff>0</xdr:rowOff>
    </xdr:from>
    <xdr:to>
      <xdr:col>17</xdr:col>
      <xdr:colOff>9525</xdr:colOff>
      <xdr:row>294</xdr:row>
      <xdr:rowOff>9525</xdr:rowOff>
    </xdr:to>
    <xdr:sp>
      <xdr:nvSpPr>
        <xdr:cNvPr id="82" name="ลูกศรเชื่อมต่อแบบตรง 327"/>
        <xdr:cNvSpPr>
          <a:spLocks/>
        </xdr:cNvSpPr>
      </xdr:nvSpPr>
      <xdr:spPr>
        <a:xfrm flipV="1">
          <a:off x="7029450" y="75618975"/>
          <a:ext cx="18097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296</xdr:row>
      <xdr:rowOff>0</xdr:rowOff>
    </xdr:from>
    <xdr:to>
      <xdr:col>17</xdr:col>
      <xdr:colOff>9525</xdr:colOff>
      <xdr:row>296</xdr:row>
      <xdr:rowOff>9525</xdr:rowOff>
    </xdr:to>
    <xdr:sp>
      <xdr:nvSpPr>
        <xdr:cNvPr id="83" name="ลูกศรเชื่อมต่อแบบตรง 328"/>
        <xdr:cNvSpPr>
          <a:spLocks/>
        </xdr:cNvSpPr>
      </xdr:nvSpPr>
      <xdr:spPr>
        <a:xfrm flipV="1">
          <a:off x="7029450" y="76076175"/>
          <a:ext cx="18097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298</xdr:row>
      <xdr:rowOff>0</xdr:rowOff>
    </xdr:from>
    <xdr:to>
      <xdr:col>17</xdr:col>
      <xdr:colOff>9525</xdr:colOff>
      <xdr:row>298</xdr:row>
      <xdr:rowOff>9525</xdr:rowOff>
    </xdr:to>
    <xdr:sp>
      <xdr:nvSpPr>
        <xdr:cNvPr id="84" name="ลูกศรเชื่อมต่อแบบตรง 329"/>
        <xdr:cNvSpPr>
          <a:spLocks/>
        </xdr:cNvSpPr>
      </xdr:nvSpPr>
      <xdr:spPr>
        <a:xfrm flipV="1">
          <a:off x="7029450" y="76609575"/>
          <a:ext cx="18097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301</xdr:row>
      <xdr:rowOff>0</xdr:rowOff>
    </xdr:from>
    <xdr:to>
      <xdr:col>17</xdr:col>
      <xdr:colOff>9525</xdr:colOff>
      <xdr:row>301</xdr:row>
      <xdr:rowOff>9525</xdr:rowOff>
    </xdr:to>
    <xdr:sp>
      <xdr:nvSpPr>
        <xdr:cNvPr id="85" name="ลูกศรเชื่อมต่อแบบตรง 330"/>
        <xdr:cNvSpPr>
          <a:spLocks/>
        </xdr:cNvSpPr>
      </xdr:nvSpPr>
      <xdr:spPr>
        <a:xfrm flipV="1">
          <a:off x="7029450" y="77381100"/>
          <a:ext cx="18097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304</xdr:row>
      <xdr:rowOff>0</xdr:rowOff>
    </xdr:from>
    <xdr:to>
      <xdr:col>17</xdr:col>
      <xdr:colOff>9525</xdr:colOff>
      <xdr:row>304</xdr:row>
      <xdr:rowOff>9525</xdr:rowOff>
    </xdr:to>
    <xdr:sp>
      <xdr:nvSpPr>
        <xdr:cNvPr id="86" name="ลูกศรเชื่อมต่อแบบตรง 331"/>
        <xdr:cNvSpPr>
          <a:spLocks/>
        </xdr:cNvSpPr>
      </xdr:nvSpPr>
      <xdr:spPr>
        <a:xfrm flipV="1">
          <a:off x="7029450" y="78152625"/>
          <a:ext cx="18097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311</xdr:row>
      <xdr:rowOff>171450</xdr:rowOff>
    </xdr:from>
    <xdr:to>
      <xdr:col>17</xdr:col>
      <xdr:colOff>171450</xdr:colOff>
      <xdr:row>311</xdr:row>
      <xdr:rowOff>180975</xdr:rowOff>
    </xdr:to>
    <xdr:sp>
      <xdr:nvSpPr>
        <xdr:cNvPr id="87" name="ลูกศรเชื่อมต่อแบบตรง 332"/>
        <xdr:cNvSpPr>
          <a:spLocks/>
        </xdr:cNvSpPr>
      </xdr:nvSpPr>
      <xdr:spPr>
        <a:xfrm flipV="1">
          <a:off x="6353175" y="80124300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278</xdr:row>
      <xdr:rowOff>0</xdr:rowOff>
    </xdr:from>
    <xdr:ext cx="904875" cy="295275"/>
    <xdr:sp>
      <xdr:nvSpPr>
        <xdr:cNvPr id="88" name="TextBox 214"/>
        <xdr:cNvSpPr txBox="1">
          <a:spLocks noChangeArrowheads="1"/>
        </xdr:cNvSpPr>
      </xdr:nvSpPr>
      <xdr:spPr>
        <a:xfrm>
          <a:off x="8201025" y="7146607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47625</xdr:colOff>
      <xdr:row>306</xdr:row>
      <xdr:rowOff>0</xdr:rowOff>
    </xdr:from>
    <xdr:ext cx="904875" cy="295275"/>
    <xdr:sp>
      <xdr:nvSpPr>
        <xdr:cNvPr id="89" name="TextBox 214"/>
        <xdr:cNvSpPr txBox="1">
          <a:spLocks noChangeArrowheads="1"/>
        </xdr:cNvSpPr>
      </xdr:nvSpPr>
      <xdr:spPr>
        <a:xfrm>
          <a:off x="8201025" y="7866697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0</xdr:colOff>
      <xdr:row>319</xdr:row>
      <xdr:rowOff>0</xdr:rowOff>
    </xdr:from>
    <xdr:to>
      <xdr:col>17</xdr:col>
      <xdr:colOff>171450</xdr:colOff>
      <xdr:row>319</xdr:row>
      <xdr:rowOff>9525</xdr:rowOff>
    </xdr:to>
    <xdr:sp>
      <xdr:nvSpPr>
        <xdr:cNvPr id="90" name="ลูกศรเชื่อมต่อแบบตรง 336"/>
        <xdr:cNvSpPr>
          <a:spLocks/>
        </xdr:cNvSpPr>
      </xdr:nvSpPr>
      <xdr:spPr>
        <a:xfrm flipV="1">
          <a:off x="6353175" y="82010250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321</xdr:row>
      <xdr:rowOff>0</xdr:rowOff>
    </xdr:from>
    <xdr:to>
      <xdr:col>17</xdr:col>
      <xdr:colOff>171450</xdr:colOff>
      <xdr:row>321</xdr:row>
      <xdr:rowOff>9525</xdr:rowOff>
    </xdr:to>
    <xdr:sp>
      <xdr:nvSpPr>
        <xdr:cNvPr id="91" name="ลูกศรเชื่อมต่อแบบตรง 337"/>
        <xdr:cNvSpPr>
          <a:spLocks/>
        </xdr:cNvSpPr>
      </xdr:nvSpPr>
      <xdr:spPr>
        <a:xfrm flipV="1">
          <a:off x="6353175" y="82524600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323</xdr:row>
      <xdr:rowOff>0</xdr:rowOff>
    </xdr:from>
    <xdr:to>
      <xdr:col>17</xdr:col>
      <xdr:colOff>171450</xdr:colOff>
      <xdr:row>323</xdr:row>
      <xdr:rowOff>9525</xdr:rowOff>
    </xdr:to>
    <xdr:sp>
      <xdr:nvSpPr>
        <xdr:cNvPr id="92" name="ลูกศรเชื่อมต่อแบบตรง 338"/>
        <xdr:cNvSpPr>
          <a:spLocks/>
        </xdr:cNvSpPr>
      </xdr:nvSpPr>
      <xdr:spPr>
        <a:xfrm flipV="1">
          <a:off x="6353175" y="83038950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325</xdr:row>
      <xdr:rowOff>0</xdr:rowOff>
    </xdr:from>
    <xdr:to>
      <xdr:col>17</xdr:col>
      <xdr:colOff>171450</xdr:colOff>
      <xdr:row>325</xdr:row>
      <xdr:rowOff>9525</xdr:rowOff>
    </xdr:to>
    <xdr:sp>
      <xdr:nvSpPr>
        <xdr:cNvPr id="93" name="ลูกศรเชื่อมต่อแบบตรง 339"/>
        <xdr:cNvSpPr>
          <a:spLocks/>
        </xdr:cNvSpPr>
      </xdr:nvSpPr>
      <xdr:spPr>
        <a:xfrm flipV="1">
          <a:off x="6353175" y="83553300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327</xdr:row>
      <xdr:rowOff>0</xdr:rowOff>
    </xdr:from>
    <xdr:to>
      <xdr:col>17</xdr:col>
      <xdr:colOff>171450</xdr:colOff>
      <xdr:row>327</xdr:row>
      <xdr:rowOff>9525</xdr:rowOff>
    </xdr:to>
    <xdr:sp>
      <xdr:nvSpPr>
        <xdr:cNvPr id="94" name="ลูกศรเชื่อมต่อแบบตรง 340"/>
        <xdr:cNvSpPr>
          <a:spLocks/>
        </xdr:cNvSpPr>
      </xdr:nvSpPr>
      <xdr:spPr>
        <a:xfrm flipV="1">
          <a:off x="6353175" y="84067650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329</xdr:row>
      <xdr:rowOff>0</xdr:rowOff>
    </xdr:from>
    <xdr:to>
      <xdr:col>17</xdr:col>
      <xdr:colOff>171450</xdr:colOff>
      <xdr:row>329</xdr:row>
      <xdr:rowOff>9525</xdr:rowOff>
    </xdr:to>
    <xdr:sp>
      <xdr:nvSpPr>
        <xdr:cNvPr id="95" name="ลูกศรเชื่อมต่อแบบตรง 341"/>
        <xdr:cNvSpPr>
          <a:spLocks/>
        </xdr:cNvSpPr>
      </xdr:nvSpPr>
      <xdr:spPr>
        <a:xfrm flipV="1">
          <a:off x="6353175" y="84582000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334</xdr:row>
      <xdr:rowOff>0</xdr:rowOff>
    </xdr:from>
    <xdr:ext cx="904875" cy="295275"/>
    <xdr:sp>
      <xdr:nvSpPr>
        <xdr:cNvPr id="96" name="TextBox 214"/>
        <xdr:cNvSpPr txBox="1">
          <a:spLocks noChangeArrowheads="1"/>
        </xdr:cNvSpPr>
      </xdr:nvSpPr>
      <xdr:spPr>
        <a:xfrm>
          <a:off x="8201025" y="8586787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8</xdr:col>
      <xdr:colOff>28575</xdr:colOff>
      <xdr:row>341</xdr:row>
      <xdr:rowOff>19050</xdr:rowOff>
    </xdr:from>
    <xdr:to>
      <xdr:col>17</xdr:col>
      <xdr:colOff>28575</xdr:colOff>
      <xdr:row>341</xdr:row>
      <xdr:rowOff>19050</xdr:rowOff>
    </xdr:to>
    <xdr:sp>
      <xdr:nvSpPr>
        <xdr:cNvPr id="97" name="ลูกศรเชื่อมต่อแบบตรง 343"/>
        <xdr:cNvSpPr>
          <a:spLocks/>
        </xdr:cNvSpPr>
      </xdr:nvSpPr>
      <xdr:spPr>
        <a:xfrm>
          <a:off x="6829425" y="87687150"/>
          <a:ext cx="20288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345</xdr:row>
      <xdr:rowOff>247650</xdr:rowOff>
    </xdr:from>
    <xdr:to>
      <xdr:col>16</xdr:col>
      <xdr:colOff>19050</xdr:colOff>
      <xdr:row>346</xdr:row>
      <xdr:rowOff>9525</xdr:rowOff>
    </xdr:to>
    <xdr:sp>
      <xdr:nvSpPr>
        <xdr:cNvPr id="98" name="ลูกศรเชื่อมต่อแบบตรง 344"/>
        <xdr:cNvSpPr>
          <a:spLocks/>
        </xdr:cNvSpPr>
      </xdr:nvSpPr>
      <xdr:spPr>
        <a:xfrm>
          <a:off x="7029450" y="88944450"/>
          <a:ext cx="16002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350</xdr:row>
      <xdr:rowOff>0</xdr:rowOff>
    </xdr:from>
    <xdr:to>
      <xdr:col>16</xdr:col>
      <xdr:colOff>19050</xdr:colOff>
      <xdr:row>350</xdr:row>
      <xdr:rowOff>19050</xdr:rowOff>
    </xdr:to>
    <xdr:sp>
      <xdr:nvSpPr>
        <xdr:cNvPr id="99" name="ลูกศรเชื่อมต่อแบบตรง 349"/>
        <xdr:cNvSpPr>
          <a:spLocks/>
        </xdr:cNvSpPr>
      </xdr:nvSpPr>
      <xdr:spPr>
        <a:xfrm>
          <a:off x="7029450" y="89973150"/>
          <a:ext cx="16002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353</xdr:row>
      <xdr:rowOff>0</xdr:rowOff>
    </xdr:from>
    <xdr:to>
      <xdr:col>17</xdr:col>
      <xdr:colOff>28575</xdr:colOff>
      <xdr:row>353</xdr:row>
      <xdr:rowOff>19050</xdr:rowOff>
    </xdr:to>
    <xdr:sp>
      <xdr:nvSpPr>
        <xdr:cNvPr id="100" name="ลูกศรเชื่อมต่อแบบตรง 350"/>
        <xdr:cNvSpPr>
          <a:spLocks/>
        </xdr:cNvSpPr>
      </xdr:nvSpPr>
      <xdr:spPr>
        <a:xfrm>
          <a:off x="7258050" y="90744675"/>
          <a:ext cx="16002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355</xdr:row>
      <xdr:rowOff>0</xdr:rowOff>
    </xdr:from>
    <xdr:to>
      <xdr:col>17</xdr:col>
      <xdr:colOff>28575</xdr:colOff>
      <xdr:row>355</xdr:row>
      <xdr:rowOff>19050</xdr:rowOff>
    </xdr:to>
    <xdr:sp>
      <xdr:nvSpPr>
        <xdr:cNvPr id="101" name="ลูกศรเชื่อมต่อแบบตรง 351"/>
        <xdr:cNvSpPr>
          <a:spLocks/>
        </xdr:cNvSpPr>
      </xdr:nvSpPr>
      <xdr:spPr>
        <a:xfrm>
          <a:off x="7258050" y="91230450"/>
          <a:ext cx="16002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357</xdr:row>
      <xdr:rowOff>0</xdr:rowOff>
    </xdr:from>
    <xdr:to>
      <xdr:col>17</xdr:col>
      <xdr:colOff>28575</xdr:colOff>
      <xdr:row>357</xdr:row>
      <xdr:rowOff>19050</xdr:rowOff>
    </xdr:to>
    <xdr:sp>
      <xdr:nvSpPr>
        <xdr:cNvPr id="102" name="ลูกศรเชื่อมต่อแบบตรง 352"/>
        <xdr:cNvSpPr>
          <a:spLocks/>
        </xdr:cNvSpPr>
      </xdr:nvSpPr>
      <xdr:spPr>
        <a:xfrm>
          <a:off x="7258050" y="91744800"/>
          <a:ext cx="16002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359</xdr:row>
      <xdr:rowOff>0</xdr:rowOff>
    </xdr:from>
    <xdr:to>
      <xdr:col>17</xdr:col>
      <xdr:colOff>28575</xdr:colOff>
      <xdr:row>359</xdr:row>
      <xdr:rowOff>19050</xdr:rowOff>
    </xdr:to>
    <xdr:sp>
      <xdr:nvSpPr>
        <xdr:cNvPr id="103" name="ลูกศรเชื่อมต่อแบบตรง 353"/>
        <xdr:cNvSpPr>
          <a:spLocks/>
        </xdr:cNvSpPr>
      </xdr:nvSpPr>
      <xdr:spPr>
        <a:xfrm>
          <a:off x="7258050" y="92259150"/>
          <a:ext cx="16002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360</xdr:row>
      <xdr:rowOff>247650</xdr:rowOff>
    </xdr:from>
    <xdr:to>
      <xdr:col>17</xdr:col>
      <xdr:colOff>190500</xdr:colOff>
      <xdr:row>361</xdr:row>
      <xdr:rowOff>0</xdr:rowOff>
    </xdr:to>
    <xdr:sp>
      <xdr:nvSpPr>
        <xdr:cNvPr id="104" name="ลูกศรเชื่อมต่อแบบตรง 354"/>
        <xdr:cNvSpPr>
          <a:spLocks/>
        </xdr:cNvSpPr>
      </xdr:nvSpPr>
      <xdr:spPr>
        <a:xfrm flipV="1">
          <a:off x="6353175" y="927639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370</xdr:row>
      <xdr:rowOff>0</xdr:rowOff>
    </xdr:from>
    <xdr:to>
      <xdr:col>16</xdr:col>
      <xdr:colOff>19050</xdr:colOff>
      <xdr:row>370</xdr:row>
      <xdr:rowOff>19050</xdr:rowOff>
    </xdr:to>
    <xdr:sp>
      <xdr:nvSpPr>
        <xdr:cNvPr id="105" name="ลูกศรเชื่อมต่อแบบตรง 356"/>
        <xdr:cNvSpPr>
          <a:spLocks/>
        </xdr:cNvSpPr>
      </xdr:nvSpPr>
      <xdr:spPr>
        <a:xfrm>
          <a:off x="7029450" y="95088075"/>
          <a:ext cx="16002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375</xdr:row>
      <xdr:rowOff>0</xdr:rowOff>
    </xdr:from>
    <xdr:to>
      <xdr:col>16</xdr:col>
      <xdr:colOff>19050</xdr:colOff>
      <xdr:row>375</xdr:row>
      <xdr:rowOff>19050</xdr:rowOff>
    </xdr:to>
    <xdr:sp>
      <xdr:nvSpPr>
        <xdr:cNvPr id="106" name="ลูกศรเชื่อมต่อแบบตรง 357"/>
        <xdr:cNvSpPr>
          <a:spLocks/>
        </xdr:cNvSpPr>
      </xdr:nvSpPr>
      <xdr:spPr>
        <a:xfrm>
          <a:off x="7029450" y="96373950"/>
          <a:ext cx="16002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363</xdr:row>
      <xdr:rowOff>0</xdr:rowOff>
    </xdr:from>
    <xdr:ext cx="904875" cy="295275"/>
    <xdr:sp>
      <xdr:nvSpPr>
        <xdr:cNvPr id="107" name="TextBox 214"/>
        <xdr:cNvSpPr txBox="1">
          <a:spLocks noChangeArrowheads="1"/>
        </xdr:cNvSpPr>
      </xdr:nvSpPr>
      <xdr:spPr>
        <a:xfrm>
          <a:off x="8201025" y="9328785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47625</xdr:colOff>
      <xdr:row>390</xdr:row>
      <xdr:rowOff>0</xdr:rowOff>
    </xdr:from>
    <xdr:ext cx="904875" cy="295275"/>
    <xdr:sp>
      <xdr:nvSpPr>
        <xdr:cNvPr id="108" name="TextBox 214"/>
        <xdr:cNvSpPr txBox="1">
          <a:spLocks noChangeArrowheads="1"/>
        </xdr:cNvSpPr>
      </xdr:nvSpPr>
      <xdr:spPr>
        <a:xfrm>
          <a:off x="8201025" y="10021252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0</xdr:colOff>
      <xdr:row>396</xdr:row>
      <xdr:rowOff>0</xdr:rowOff>
    </xdr:from>
    <xdr:to>
      <xdr:col>17</xdr:col>
      <xdr:colOff>190500</xdr:colOff>
      <xdr:row>396</xdr:row>
      <xdr:rowOff>9525</xdr:rowOff>
    </xdr:to>
    <xdr:sp>
      <xdr:nvSpPr>
        <xdr:cNvPr id="109" name="ลูกศรเชื่อมต่อแบบตรง 360"/>
        <xdr:cNvSpPr>
          <a:spLocks/>
        </xdr:cNvSpPr>
      </xdr:nvSpPr>
      <xdr:spPr>
        <a:xfrm flipV="1">
          <a:off x="6353175" y="1017936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398</xdr:row>
      <xdr:rowOff>0</xdr:rowOff>
    </xdr:from>
    <xdr:to>
      <xdr:col>17</xdr:col>
      <xdr:colOff>190500</xdr:colOff>
      <xdr:row>398</xdr:row>
      <xdr:rowOff>9525</xdr:rowOff>
    </xdr:to>
    <xdr:sp>
      <xdr:nvSpPr>
        <xdr:cNvPr id="110" name="ลูกศรเชื่อมต่อแบบตรง 361"/>
        <xdr:cNvSpPr>
          <a:spLocks/>
        </xdr:cNvSpPr>
      </xdr:nvSpPr>
      <xdr:spPr>
        <a:xfrm flipV="1">
          <a:off x="6353175" y="10230802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400</xdr:row>
      <xdr:rowOff>0</xdr:rowOff>
    </xdr:from>
    <xdr:to>
      <xdr:col>17</xdr:col>
      <xdr:colOff>190500</xdr:colOff>
      <xdr:row>400</xdr:row>
      <xdr:rowOff>9525</xdr:rowOff>
    </xdr:to>
    <xdr:sp>
      <xdr:nvSpPr>
        <xdr:cNvPr id="111" name="ลูกศรเชื่อมต่อแบบตรง 362"/>
        <xdr:cNvSpPr>
          <a:spLocks/>
        </xdr:cNvSpPr>
      </xdr:nvSpPr>
      <xdr:spPr>
        <a:xfrm flipV="1">
          <a:off x="6353175" y="10282237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404</xdr:row>
      <xdr:rowOff>19050</xdr:rowOff>
    </xdr:from>
    <xdr:to>
      <xdr:col>17</xdr:col>
      <xdr:colOff>28575</xdr:colOff>
      <xdr:row>404</xdr:row>
      <xdr:rowOff>28575</xdr:rowOff>
    </xdr:to>
    <xdr:sp>
      <xdr:nvSpPr>
        <xdr:cNvPr id="112" name="ลูกศรเชื่อมต่อแบบตรง 363"/>
        <xdr:cNvSpPr>
          <a:spLocks/>
        </xdr:cNvSpPr>
      </xdr:nvSpPr>
      <xdr:spPr>
        <a:xfrm>
          <a:off x="7067550" y="103870125"/>
          <a:ext cx="17907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407</xdr:row>
      <xdr:rowOff>9525</xdr:rowOff>
    </xdr:from>
    <xdr:to>
      <xdr:col>16</xdr:col>
      <xdr:colOff>209550</xdr:colOff>
      <xdr:row>407</xdr:row>
      <xdr:rowOff>9525</xdr:rowOff>
    </xdr:to>
    <xdr:sp>
      <xdr:nvSpPr>
        <xdr:cNvPr id="113" name="ลูกศรเชื่อมต่อแบบตรง 366"/>
        <xdr:cNvSpPr>
          <a:spLocks/>
        </xdr:cNvSpPr>
      </xdr:nvSpPr>
      <xdr:spPr>
        <a:xfrm flipV="1">
          <a:off x="7029450" y="104632125"/>
          <a:ext cx="17907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409</xdr:row>
      <xdr:rowOff>9525</xdr:rowOff>
    </xdr:from>
    <xdr:to>
      <xdr:col>16</xdr:col>
      <xdr:colOff>209550</xdr:colOff>
      <xdr:row>409</xdr:row>
      <xdr:rowOff>28575</xdr:rowOff>
    </xdr:to>
    <xdr:sp>
      <xdr:nvSpPr>
        <xdr:cNvPr id="114" name="ลูกศรเชื่อมต่อแบบตรง 368"/>
        <xdr:cNvSpPr>
          <a:spLocks/>
        </xdr:cNvSpPr>
      </xdr:nvSpPr>
      <xdr:spPr>
        <a:xfrm>
          <a:off x="7029450" y="105146475"/>
          <a:ext cx="1790700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411</xdr:row>
      <xdr:rowOff>114300</xdr:rowOff>
    </xdr:from>
    <xdr:to>
      <xdr:col>17</xdr:col>
      <xdr:colOff>0</xdr:colOff>
      <xdr:row>411</xdr:row>
      <xdr:rowOff>114300</xdr:rowOff>
    </xdr:to>
    <xdr:sp>
      <xdr:nvSpPr>
        <xdr:cNvPr id="115" name="ลูกศรเชื่อมต่อแบบตรง 370"/>
        <xdr:cNvSpPr>
          <a:spLocks/>
        </xdr:cNvSpPr>
      </xdr:nvSpPr>
      <xdr:spPr>
        <a:xfrm flipV="1">
          <a:off x="7029450" y="105775125"/>
          <a:ext cx="18002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414</xdr:row>
      <xdr:rowOff>114300</xdr:rowOff>
    </xdr:from>
    <xdr:to>
      <xdr:col>16</xdr:col>
      <xdr:colOff>200025</xdr:colOff>
      <xdr:row>414</xdr:row>
      <xdr:rowOff>123825</xdr:rowOff>
    </xdr:to>
    <xdr:sp>
      <xdr:nvSpPr>
        <xdr:cNvPr id="116" name="ลูกศรเชื่อมต่อแบบตรง 372"/>
        <xdr:cNvSpPr>
          <a:spLocks/>
        </xdr:cNvSpPr>
      </xdr:nvSpPr>
      <xdr:spPr>
        <a:xfrm>
          <a:off x="7029450" y="106613325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418</xdr:row>
      <xdr:rowOff>0</xdr:rowOff>
    </xdr:from>
    <xdr:ext cx="904875" cy="295275"/>
    <xdr:sp>
      <xdr:nvSpPr>
        <xdr:cNvPr id="117" name="TextBox 214"/>
        <xdr:cNvSpPr txBox="1">
          <a:spLocks noChangeArrowheads="1"/>
        </xdr:cNvSpPr>
      </xdr:nvSpPr>
      <xdr:spPr>
        <a:xfrm>
          <a:off x="8201025" y="10767060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47625</xdr:colOff>
      <xdr:row>444</xdr:row>
      <xdr:rowOff>0</xdr:rowOff>
    </xdr:from>
    <xdr:ext cx="904875" cy="295275"/>
    <xdr:sp>
      <xdr:nvSpPr>
        <xdr:cNvPr id="118" name="TextBox 214"/>
        <xdr:cNvSpPr txBox="1">
          <a:spLocks noChangeArrowheads="1"/>
        </xdr:cNvSpPr>
      </xdr:nvSpPr>
      <xdr:spPr>
        <a:xfrm>
          <a:off x="8201025" y="11440477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9</xdr:col>
      <xdr:colOff>0</xdr:colOff>
      <xdr:row>424</xdr:row>
      <xdr:rowOff>0</xdr:rowOff>
    </xdr:from>
    <xdr:to>
      <xdr:col>16</xdr:col>
      <xdr:colOff>200025</xdr:colOff>
      <xdr:row>424</xdr:row>
      <xdr:rowOff>9525</xdr:rowOff>
    </xdr:to>
    <xdr:sp>
      <xdr:nvSpPr>
        <xdr:cNvPr id="119" name="ลูกศรเชื่อมต่อแบบตรง 376"/>
        <xdr:cNvSpPr>
          <a:spLocks/>
        </xdr:cNvSpPr>
      </xdr:nvSpPr>
      <xdr:spPr>
        <a:xfrm>
          <a:off x="7029450" y="10921365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426</xdr:row>
      <xdr:rowOff>0</xdr:rowOff>
    </xdr:from>
    <xdr:to>
      <xdr:col>16</xdr:col>
      <xdr:colOff>200025</xdr:colOff>
      <xdr:row>426</xdr:row>
      <xdr:rowOff>9525</xdr:rowOff>
    </xdr:to>
    <xdr:sp>
      <xdr:nvSpPr>
        <xdr:cNvPr id="120" name="ลูกศรเชื่อมต่อแบบตรง 377"/>
        <xdr:cNvSpPr>
          <a:spLocks/>
        </xdr:cNvSpPr>
      </xdr:nvSpPr>
      <xdr:spPr>
        <a:xfrm>
          <a:off x="7029450" y="1097280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428</xdr:row>
      <xdr:rowOff>180975</xdr:rowOff>
    </xdr:from>
    <xdr:to>
      <xdr:col>17</xdr:col>
      <xdr:colOff>0</xdr:colOff>
      <xdr:row>428</xdr:row>
      <xdr:rowOff>190500</xdr:rowOff>
    </xdr:to>
    <xdr:sp>
      <xdr:nvSpPr>
        <xdr:cNvPr id="121" name="ลูกศรเชื่อมต่อแบบตรง 378"/>
        <xdr:cNvSpPr>
          <a:spLocks/>
        </xdr:cNvSpPr>
      </xdr:nvSpPr>
      <xdr:spPr>
        <a:xfrm>
          <a:off x="7048500" y="1104519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431</xdr:row>
      <xdr:rowOff>0</xdr:rowOff>
    </xdr:from>
    <xdr:to>
      <xdr:col>16</xdr:col>
      <xdr:colOff>200025</xdr:colOff>
      <xdr:row>431</xdr:row>
      <xdr:rowOff>9525</xdr:rowOff>
    </xdr:to>
    <xdr:sp>
      <xdr:nvSpPr>
        <xdr:cNvPr id="122" name="ลูกศรเชื่อมต่อแบบตรง 379"/>
        <xdr:cNvSpPr>
          <a:spLocks/>
        </xdr:cNvSpPr>
      </xdr:nvSpPr>
      <xdr:spPr>
        <a:xfrm>
          <a:off x="7029450" y="1110615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433</xdr:row>
      <xdr:rowOff>0</xdr:rowOff>
    </xdr:from>
    <xdr:to>
      <xdr:col>16</xdr:col>
      <xdr:colOff>200025</xdr:colOff>
      <xdr:row>433</xdr:row>
      <xdr:rowOff>9525</xdr:rowOff>
    </xdr:to>
    <xdr:sp>
      <xdr:nvSpPr>
        <xdr:cNvPr id="123" name="ลูกศรเชื่อมต่อแบบตรง 380"/>
        <xdr:cNvSpPr>
          <a:spLocks/>
        </xdr:cNvSpPr>
      </xdr:nvSpPr>
      <xdr:spPr>
        <a:xfrm>
          <a:off x="7029450" y="11157585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435</xdr:row>
      <xdr:rowOff>0</xdr:rowOff>
    </xdr:from>
    <xdr:to>
      <xdr:col>16</xdr:col>
      <xdr:colOff>200025</xdr:colOff>
      <xdr:row>435</xdr:row>
      <xdr:rowOff>9525</xdr:rowOff>
    </xdr:to>
    <xdr:sp>
      <xdr:nvSpPr>
        <xdr:cNvPr id="124" name="ลูกศรเชื่อมต่อแบบตรง 381"/>
        <xdr:cNvSpPr>
          <a:spLocks/>
        </xdr:cNvSpPr>
      </xdr:nvSpPr>
      <xdr:spPr>
        <a:xfrm>
          <a:off x="7029450" y="1120902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437</xdr:row>
      <xdr:rowOff>0</xdr:rowOff>
    </xdr:from>
    <xdr:to>
      <xdr:col>16</xdr:col>
      <xdr:colOff>200025</xdr:colOff>
      <xdr:row>437</xdr:row>
      <xdr:rowOff>9525</xdr:rowOff>
    </xdr:to>
    <xdr:sp>
      <xdr:nvSpPr>
        <xdr:cNvPr id="125" name="ลูกศรเชื่อมต่อแบบตรง 382"/>
        <xdr:cNvSpPr>
          <a:spLocks/>
        </xdr:cNvSpPr>
      </xdr:nvSpPr>
      <xdr:spPr>
        <a:xfrm>
          <a:off x="7029450" y="11260455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450</xdr:row>
      <xdr:rowOff>0</xdr:rowOff>
    </xdr:from>
    <xdr:to>
      <xdr:col>17</xdr:col>
      <xdr:colOff>152400</xdr:colOff>
      <xdr:row>450</xdr:row>
      <xdr:rowOff>9525</xdr:rowOff>
    </xdr:to>
    <xdr:sp>
      <xdr:nvSpPr>
        <xdr:cNvPr id="126" name="ลูกศรเชื่อมต่อแบบตรง 383"/>
        <xdr:cNvSpPr>
          <a:spLocks/>
        </xdr:cNvSpPr>
      </xdr:nvSpPr>
      <xdr:spPr>
        <a:xfrm>
          <a:off x="6353175" y="115947825"/>
          <a:ext cx="26289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452</xdr:row>
      <xdr:rowOff>0</xdr:rowOff>
    </xdr:from>
    <xdr:to>
      <xdr:col>17</xdr:col>
      <xdr:colOff>171450</xdr:colOff>
      <xdr:row>452</xdr:row>
      <xdr:rowOff>0</xdr:rowOff>
    </xdr:to>
    <xdr:sp>
      <xdr:nvSpPr>
        <xdr:cNvPr id="127" name="ลูกศรเชื่อมต่อแบบตรง 385"/>
        <xdr:cNvSpPr>
          <a:spLocks/>
        </xdr:cNvSpPr>
      </xdr:nvSpPr>
      <xdr:spPr>
        <a:xfrm>
          <a:off x="6353175" y="116481225"/>
          <a:ext cx="2647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454</xdr:row>
      <xdr:rowOff>0</xdr:rowOff>
    </xdr:from>
    <xdr:to>
      <xdr:col>17</xdr:col>
      <xdr:colOff>200025</xdr:colOff>
      <xdr:row>454</xdr:row>
      <xdr:rowOff>19050</xdr:rowOff>
    </xdr:to>
    <xdr:sp>
      <xdr:nvSpPr>
        <xdr:cNvPr id="128" name="ลูกศรเชื่อมต่อแบบตรง 387"/>
        <xdr:cNvSpPr>
          <a:spLocks/>
        </xdr:cNvSpPr>
      </xdr:nvSpPr>
      <xdr:spPr>
        <a:xfrm>
          <a:off x="6353175" y="117024150"/>
          <a:ext cx="2676525" cy="190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458</xdr:row>
      <xdr:rowOff>0</xdr:rowOff>
    </xdr:from>
    <xdr:to>
      <xdr:col>16</xdr:col>
      <xdr:colOff>200025</xdr:colOff>
      <xdr:row>458</xdr:row>
      <xdr:rowOff>9525</xdr:rowOff>
    </xdr:to>
    <xdr:sp>
      <xdr:nvSpPr>
        <xdr:cNvPr id="129" name="ลูกศรเชื่อมต่อแบบตรง 389"/>
        <xdr:cNvSpPr>
          <a:spLocks/>
        </xdr:cNvSpPr>
      </xdr:nvSpPr>
      <xdr:spPr>
        <a:xfrm>
          <a:off x="7029450" y="11805285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461</xdr:row>
      <xdr:rowOff>0</xdr:rowOff>
    </xdr:from>
    <xdr:to>
      <xdr:col>16</xdr:col>
      <xdr:colOff>200025</xdr:colOff>
      <xdr:row>461</xdr:row>
      <xdr:rowOff>9525</xdr:rowOff>
    </xdr:to>
    <xdr:sp>
      <xdr:nvSpPr>
        <xdr:cNvPr id="130" name="ลูกศรเชื่อมต่อแบบตรง 390"/>
        <xdr:cNvSpPr>
          <a:spLocks/>
        </xdr:cNvSpPr>
      </xdr:nvSpPr>
      <xdr:spPr>
        <a:xfrm>
          <a:off x="7029450" y="1188339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463</xdr:row>
      <xdr:rowOff>0</xdr:rowOff>
    </xdr:from>
    <xdr:to>
      <xdr:col>16</xdr:col>
      <xdr:colOff>200025</xdr:colOff>
      <xdr:row>463</xdr:row>
      <xdr:rowOff>9525</xdr:rowOff>
    </xdr:to>
    <xdr:sp>
      <xdr:nvSpPr>
        <xdr:cNvPr id="131" name="ลูกศรเชื่อมต่อแบบตรง 391"/>
        <xdr:cNvSpPr>
          <a:spLocks/>
        </xdr:cNvSpPr>
      </xdr:nvSpPr>
      <xdr:spPr>
        <a:xfrm>
          <a:off x="7029450" y="11934825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465</xdr:row>
      <xdr:rowOff>123825</xdr:rowOff>
    </xdr:from>
    <xdr:to>
      <xdr:col>16</xdr:col>
      <xdr:colOff>209550</xdr:colOff>
      <xdr:row>465</xdr:row>
      <xdr:rowOff>133350</xdr:rowOff>
    </xdr:to>
    <xdr:sp>
      <xdr:nvSpPr>
        <xdr:cNvPr id="132" name="ลูกศรเชื่อมต่อแบบตรง 392"/>
        <xdr:cNvSpPr>
          <a:spLocks/>
        </xdr:cNvSpPr>
      </xdr:nvSpPr>
      <xdr:spPr>
        <a:xfrm>
          <a:off x="7038975" y="119986425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468</xdr:row>
      <xdr:rowOff>0</xdr:rowOff>
    </xdr:from>
    <xdr:to>
      <xdr:col>16</xdr:col>
      <xdr:colOff>200025</xdr:colOff>
      <xdr:row>468</xdr:row>
      <xdr:rowOff>9525</xdr:rowOff>
    </xdr:to>
    <xdr:sp>
      <xdr:nvSpPr>
        <xdr:cNvPr id="133" name="ลูกศรเชื่อมต่อแบบตรง 393"/>
        <xdr:cNvSpPr>
          <a:spLocks/>
        </xdr:cNvSpPr>
      </xdr:nvSpPr>
      <xdr:spPr>
        <a:xfrm>
          <a:off x="7029450" y="1206627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470</xdr:row>
      <xdr:rowOff>0</xdr:rowOff>
    </xdr:from>
    <xdr:to>
      <xdr:col>16</xdr:col>
      <xdr:colOff>200025</xdr:colOff>
      <xdr:row>470</xdr:row>
      <xdr:rowOff>9525</xdr:rowOff>
    </xdr:to>
    <xdr:sp>
      <xdr:nvSpPr>
        <xdr:cNvPr id="134" name="ลูกศรเชื่อมต่อแบบตรง 394"/>
        <xdr:cNvSpPr>
          <a:spLocks/>
        </xdr:cNvSpPr>
      </xdr:nvSpPr>
      <xdr:spPr>
        <a:xfrm>
          <a:off x="7029450" y="121224675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471</xdr:row>
      <xdr:rowOff>0</xdr:rowOff>
    </xdr:from>
    <xdr:ext cx="904875" cy="295275"/>
    <xdr:sp>
      <xdr:nvSpPr>
        <xdr:cNvPr id="135" name="TextBox 214"/>
        <xdr:cNvSpPr txBox="1">
          <a:spLocks noChangeArrowheads="1"/>
        </xdr:cNvSpPr>
      </xdr:nvSpPr>
      <xdr:spPr>
        <a:xfrm>
          <a:off x="8201025" y="12148185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9</xdr:col>
      <xdr:colOff>0</xdr:colOff>
      <xdr:row>476</xdr:row>
      <xdr:rowOff>0</xdr:rowOff>
    </xdr:from>
    <xdr:to>
      <xdr:col>16</xdr:col>
      <xdr:colOff>200025</xdr:colOff>
      <xdr:row>476</xdr:row>
      <xdr:rowOff>9525</xdr:rowOff>
    </xdr:to>
    <xdr:sp>
      <xdr:nvSpPr>
        <xdr:cNvPr id="136" name="ลูกศรเชื่อมต่อแบบตรง 396"/>
        <xdr:cNvSpPr>
          <a:spLocks/>
        </xdr:cNvSpPr>
      </xdr:nvSpPr>
      <xdr:spPr>
        <a:xfrm>
          <a:off x="7029450" y="122767725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478</xdr:row>
      <xdr:rowOff>0</xdr:rowOff>
    </xdr:from>
    <xdr:to>
      <xdr:col>16</xdr:col>
      <xdr:colOff>200025</xdr:colOff>
      <xdr:row>478</xdr:row>
      <xdr:rowOff>9525</xdr:rowOff>
    </xdr:to>
    <xdr:sp>
      <xdr:nvSpPr>
        <xdr:cNvPr id="137" name="ลูกศรเชื่อมต่อแบบตรง 397"/>
        <xdr:cNvSpPr>
          <a:spLocks/>
        </xdr:cNvSpPr>
      </xdr:nvSpPr>
      <xdr:spPr>
        <a:xfrm>
          <a:off x="7029450" y="123282075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480</xdr:row>
      <xdr:rowOff>0</xdr:rowOff>
    </xdr:from>
    <xdr:to>
      <xdr:col>16</xdr:col>
      <xdr:colOff>200025</xdr:colOff>
      <xdr:row>480</xdr:row>
      <xdr:rowOff>9525</xdr:rowOff>
    </xdr:to>
    <xdr:sp>
      <xdr:nvSpPr>
        <xdr:cNvPr id="138" name="ลูกศรเชื่อมต่อแบบตรง 398"/>
        <xdr:cNvSpPr>
          <a:spLocks/>
        </xdr:cNvSpPr>
      </xdr:nvSpPr>
      <xdr:spPr>
        <a:xfrm>
          <a:off x="7029450" y="123796425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482</xdr:row>
      <xdr:rowOff>0</xdr:rowOff>
    </xdr:from>
    <xdr:to>
      <xdr:col>16</xdr:col>
      <xdr:colOff>200025</xdr:colOff>
      <xdr:row>482</xdr:row>
      <xdr:rowOff>9525</xdr:rowOff>
    </xdr:to>
    <xdr:sp>
      <xdr:nvSpPr>
        <xdr:cNvPr id="139" name="ลูกศรเชื่อมต่อแบบตรง 399"/>
        <xdr:cNvSpPr>
          <a:spLocks/>
        </xdr:cNvSpPr>
      </xdr:nvSpPr>
      <xdr:spPr>
        <a:xfrm>
          <a:off x="7029450" y="124310775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484</xdr:row>
      <xdr:rowOff>0</xdr:rowOff>
    </xdr:from>
    <xdr:to>
      <xdr:col>16</xdr:col>
      <xdr:colOff>200025</xdr:colOff>
      <xdr:row>484</xdr:row>
      <xdr:rowOff>9525</xdr:rowOff>
    </xdr:to>
    <xdr:sp>
      <xdr:nvSpPr>
        <xdr:cNvPr id="140" name="ลูกศรเชื่อมต่อแบบตรง 400"/>
        <xdr:cNvSpPr>
          <a:spLocks/>
        </xdr:cNvSpPr>
      </xdr:nvSpPr>
      <xdr:spPr>
        <a:xfrm>
          <a:off x="7029450" y="124806075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491</xdr:row>
      <xdr:rowOff>171450</xdr:rowOff>
    </xdr:from>
    <xdr:to>
      <xdr:col>17</xdr:col>
      <xdr:colOff>190500</xdr:colOff>
      <xdr:row>491</xdr:row>
      <xdr:rowOff>180975</xdr:rowOff>
    </xdr:to>
    <xdr:sp>
      <xdr:nvSpPr>
        <xdr:cNvPr id="141" name="ลูกศรเชื่อมต่อแบบตรง 401"/>
        <xdr:cNvSpPr>
          <a:spLocks/>
        </xdr:cNvSpPr>
      </xdr:nvSpPr>
      <xdr:spPr>
        <a:xfrm flipV="1">
          <a:off x="6353175" y="126653925"/>
          <a:ext cx="26670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493</xdr:row>
      <xdr:rowOff>247650</xdr:rowOff>
    </xdr:from>
    <xdr:to>
      <xdr:col>17</xdr:col>
      <xdr:colOff>171450</xdr:colOff>
      <xdr:row>494</xdr:row>
      <xdr:rowOff>0</xdr:rowOff>
    </xdr:to>
    <xdr:sp>
      <xdr:nvSpPr>
        <xdr:cNvPr id="142" name="ลูกศรเชื่อมต่อแบบตรง 402"/>
        <xdr:cNvSpPr>
          <a:spLocks/>
        </xdr:cNvSpPr>
      </xdr:nvSpPr>
      <xdr:spPr>
        <a:xfrm flipV="1">
          <a:off x="6353175" y="127206375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495</xdr:row>
      <xdr:rowOff>247650</xdr:rowOff>
    </xdr:from>
    <xdr:to>
      <xdr:col>17</xdr:col>
      <xdr:colOff>180975</xdr:colOff>
      <xdr:row>496</xdr:row>
      <xdr:rowOff>0</xdr:rowOff>
    </xdr:to>
    <xdr:sp>
      <xdr:nvSpPr>
        <xdr:cNvPr id="143" name="ลูกศรเชื่อมต่อแบบตรง 405"/>
        <xdr:cNvSpPr>
          <a:spLocks/>
        </xdr:cNvSpPr>
      </xdr:nvSpPr>
      <xdr:spPr>
        <a:xfrm flipV="1">
          <a:off x="6353175" y="12772072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497</xdr:row>
      <xdr:rowOff>104775</xdr:rowOff>
    </xdr:from>
    <xdr:to>
      <xdr:col>17</xdr:col>
      <xdr:colOff>209550</xdr:colOff>
      <xdr:row>497</xdr:row>
      <xdr:rowOff>133350</xdr:rowOff>
    </xdr:to>
    <xdr:sp>
      <xdr:nvSpPr>
        <xdr:cNvPr id="144" name="ลูกศรเชื่อมต่อแบบตรง 407"/>
        <xdr:cNvSpPr>
          <a:spLocks/>
        </xdr:cNvSpPr>
      </xdr:nvSpPr>
      <xdr:spPr>
        <a:xfrm>
          <a:off x="6372225" y="128092200"/>
          <a:ext cx="2667000" cy="285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180975</xdr:colOff>
      <xdr:row>510</xdr:row>
      <xdr:rowOff>247650</xdr:rowOff>
    </xdr:from>
    <xdr:to>
      <xdr:col>16</xdr:col>
      <xdr:colOff>152400</xdr:colOff>
      <xdr:row>510</xdr:row>
      <xdr:rowOff>257175</xdr:rowOff>
    </xdr:to>
    <xdr:sp>
      <xdr:nvSpPr>
        <xdr:cNvPr id="145" name="ลูกศรเชื่อมต่อแบบตรง 409"/>
        <xdr:cNvSpPr>
          <a:spLocks/>
        </xdr:cNvSpPr>
      </xdr:nvSpPr>
      <xdr:spPr>
        <a:xfrm>
          <a:off x="6981825" y="1315593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508</xdr:row>
      <xdr:rowOff>0</xdr:rowOff>
    </xdr:from>
    <xdr:to>
      <xdr:col>17</xdr:col>
      <xdr:colOff>209550</xdr:colOff>
      <xdr:row>508</xdr:row>
      <xdr:rowOff>9525</xdr:rowOff>
    </xdr:to>
    <xdr:sp>
      <xdr:nvSpPr>
        <xdr:cNvPr id="146" name="ลูกศรเชื่อมต่อแบบตรง 410"/>
        <xdr:cNvSpPr>
          <a:spLocks/>
        </xdr:cNvSpPr>
      </xdr:nvSpPr>
      <xdr:spPr>
        <a:xfrm>
          <a:off x="7258050" y="1307973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500</xdr:row>
      <xdr:rowOff>0</xdr:rowOff>
    </xdr:from>
    <xdr:ext cx="904875" cy="295275"/>
    <xdr:sp>
      <xdr:nvSpPr>
        <xdr:cNvPr id="147" name="TextBox 214"/>
        <xdr:cNvSpPr txBox="1">
          <a:spLocks noChangeArrowheads="1"/>
        </xdr:cNvSpPr>
      </xdr:nvSpPr>
      <xdr:spPr>
        <a:xfrm>
          <a:off x="8201025" y="12875895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10</xdr:col>
      <xdr:colOff>0</xdr:colOff>
      <xdr:row>514</xdr:row>
      <xdr:rowOff>0</xdr:rowOff>
    </xdr:from>
    <xdr:to>
      <xdr:col>17</xdr:col>
      <xdr:colOff>209550</xdr:colOff>
      <xdr:row>514</xdr:row>
      <xdr:rowOff>9525</xdr:rowOff>
    </xdr:to>
    <xdr:sp>
      <xdr:nvSpPr>
        <xdr:cNvPr id="148" name="ลูกศรเชื่อมต่อแบบตรง 412"/>
        <xdr:cNvSpPr>
          <a:spLocks/>
        </xdr:cNvSpPr>
      </xdr:nvSpPr>
      <xdr:spPr>
        <a:xfrm>
          <a:off x="7258050" y="13234035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518</xdr:row>
      <xdr:rowOff>0</xdr:rowOff>
    </xdr:from>
    <xdr:to>
      <xdr:col>17</xdr:col>
      <xdr:colOff>209550</xdr:colOff>
      <xdr:row>518</xdr:row>
      <xdr:rowOff>9525</xdr:rowOff>
    </xdr:to>
    <xdr:sp>
      <xdr:nvSpPr>
        <xdr:cNvPr id="149" name="ลูกศรเชื่อมต่อแบบตรง 413"/>
        <xdr:cNvSpPr>
          <a:spLocks/>
        </xdr:cNvSpPr>
      </xdr:nvSpPr>
      <xdr:spPr>
        <a:xfrm>
          <a:off x="7258050" y="13336905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520</xdr:row>
      <xdr:rowOff>0</xdr:rowOff>
    </xdr:from>
    <xdr:to>
      <xdr:col>17</xdr:col>
      <xdr:colOff>209550</xdr:colOff>
      <xdr:row>520</xdr:row>
      <xdr:rowOff>9525</xdr:rowOff>
    </xdr:to>
    <xdr:sp>
      <xdr:nvSpPr>
        <xdr:cNvPr id="150" name="ลูกศรเชื่อมต่อแบบตรง 414"/>
        <xdr:cNvSpPr>
          <a:spLocks/>
        </xdr:cNvSpPr>
      </xdr:nvSpPr>
      <xdr:spPr>
        <a:xfrm>
          <a:off x="7258050" y="1338834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522</xdr:row>
      <xdr:rowOff>0</xdr:rowOff>
    </xdr:from>
    <xdr:to>
      <xdr:col>17</xdr:col>
      <xdr:colOff>209550</xdr:colOff>
      <xdr:row>522</xdr:row>
      <xdr:rowOff>9525</xdr:rowOff>
    </xdr:to>
    <xdr:sp>
      <xdr:nvSpPr>
        <xdr:cNvPr id="151" name="ลูกศรเชื่อมต่อแบบตรง 415"/>
        <xdr:cNvSpPr>
          <a:spLocks/>
        </xdr:cNvSpPr>
      </xdr:nvSpPr>
      <xdr:spPr>
        <a:xfrm>
          <a:off x="7258050" y="13439775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524</xdr:row>
      <xdr:rowOff>0</xdr:rowOff>
    </xdr:from>
    <xdr:to>
      <xdr:col>17</xdr:col>
      <xdr:colOff>209550</xdr:colOff>
      <xdr:row>524</xdr:row>
      <xdr:rowOff>9525</xdr:rowOff>
    </xdr:to>
    <xdr:sp>
      <xdr:nvSpPr>
        <xdr:cNvPr id="152" name="ลูกศรเชื่อมต่อแบบตรง 416"/>
        <xdr:cNvSpPr>
          <a:spLocks/>
        </xdr:cNvSpPr>
      </xdr:nvSpPr>
      <xdr:spPr>
        <a:xfrm>
          <a:off x="7258050" y="134912100"/>
          <a:ext cx="17811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527</xdr:row>
      <xdr:rowOff>0</xdr:rowOff>
    </xdr:from>
    <xdr:ext cx="904875" cy="295275"/>
    <xdr:sp>
      <xdr:nvSpPr>
        <xdr:cNvPr id="153" name="TextBox 214"/>
        <xdr:cNvSpPr txBox="1">
          <a:spLocks noChangeArrowheads="1"/>
        </xdr:cNvSpPr>
      </xdr:nvSpPr>
      <xdr:spPr>
        <a:xfrm>
          <a:off x="8201025" y="13568362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0</xdr:colOff>
      <xdr:row>533</xdr:row>
      <xdr:rowOff>0</xdr:rowOff>
    </xdr:from>
    <xdr:to>
      <xdr:col>17</xdr:col>
      <xdr:colOff>180975</xdr:colOff>
      <xdr:row>533</xdr:row>
      <xdr:rowOff>9525</xdr:rowOff>
    </xdr:to>
    <xdr:sp>
      <xdr:nvSpPr>
        <xdr:cNvPr id="154" name="ลูกศรเชื่อมต่อแบบตรง 418"/>
        <xdr:cNvSpPr>
          <a:spLocks/>
        </xdr:cNvSpPr>
      </xdr:nvSpPr>
      <xdr:spPr>
        <a:xfrm flipV="1">
          <a:off x="6353175" y="13722667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535</xdr:row>
      <xdr:rowOff>0</xdr:rowOff>
    </xdr:from>
    <xdr:to>
      <xdr:col>17</xdr:col>
      <xdr:colOff>180975</xdr:colOff>
      <xdr:row>535</xdr:row>
      <xdr:rowOff>9525</xdr:rowOff>
    </xdr:to>
    <xdr:sp>
      <xdr:nvSpPr>
        <xdr:cNvPr id="155" name="ลูกศรเชื่อมต่อแบบตรง 419"/>
        <xdr:cNvSpPr>
          <a:spLocks/>
        </xdr:cNvSpPr>
      </xdr:nvSpPr>
      <xdr:spPr>
        <a:xfrm flipV="1">
          <a:off x="6353175" y="13774102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537</xdr:row>
      <xdr:rowOff>0</xdr:rowOff>
    </xdr:from>
    <xdr:to>
      <xdr:col>17</xdr:col>
      <xdr:colOff>180975</xdr:colOff>
      <xdr:row>537</xdr:row>
      <xdr:rowOff>9525</xdr:rowOff>
    </xdr:to>
    <xdr:sp>
      <xdr:nvSpPr>
        <xdr:cNvPr id="156" name="ลูกศรเชื่อมต่อแบบตรง 420"/>
        <xdr:cNvSpPr>
          <a:spLocks/>
        </xdr:cNvSpPr>
      </xdr:nvSpPr>
      <xdr:spPr>
        <a:xfrm flipV="1">
          <a:off x="6353175" y="13825537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539</xdr:row>
      <xdr:rowOff>0</xdr:rowOff>
    </xdr:from>
    <xdr:to>
      <xdr:col>17</xdr:col>
      <xdr:colOff>180975</xdr:colOff>
      <xdr:row>539</xdr:row>
      <xdr:rowOff>9525</xdr:rowOff>
    </xdr:to>
    <xdr:sp>
      <xdr:nvSpPr>
        <xdr:cNvPr id="157" name="ลูกศรเชื่อมต่อแบบตรง 421"/>
        <xdr:cNvSpPr>
          <a:spLocks/>
        </xdr:cNvSpPr>
      </xdr:nvSpPr>
      <xdr:spPr>
        <a:xfrm flipV="1">
          <a:off x="6353175" y="13876972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541</xdr:row>
      <xdr:rowOff>0</xdr:rowOff>
    </xdr:from>
    <xdr:to>
      <xdr:col>17</xdr:col>
      <xdr:colOff>180975</xdr:colOff>
      <xdr:row>541</xdr:row>
      <xdr:rowOff>9525</xdr:rowOff>
    </xdr:to>
    <xdr:sp>
      <xdr:nvSpPr>
        <xdr:cNvPr id="158" name="ลูกศรเชื่อมต่อแบบตรง 422"/>
        <xdr:cNvSpPr>
          <a:spLocks/>
        </xdr:cNvSpPr>
      </xdr:nvSpPr>
      <xdr:spPr>
        <a:xfrm flipV="1">
          <a:off x="6353175" y="13928407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545</xdr:row>
      <xdr:rowOff>0</xdr:rowOff>
    </xdr:from>
    <xdr:to>
      <xdr:col>17</xdr:col>
      <xdr:colOff>180975</xdr:colOff>
      <xdr:row>545</xdr:row>
      <xdr:rowOff>9525</xdr:rowOff>
    </xdr:to>
    <xdr:sp>
      <xdr:nvSpPr>
        <xdr:cNvPr id="159" name="ลูกศรเชื่อมต่อแบบตรง 423"/>
        <xdr:cNvSpPr>
          <a:spLocks/>
        </xdr:cNvSpPr>
      </xdr:nvSpPr>
      <xdr:spPr>
        <a:xfrm flipV="1">
          <a:off x="6353175" y="14031277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549</xdr:row>
      <xdr:rowOff>0</xdr:rowOff>
    </xdr:from>
    <xdr:to>
      <xdr:col>17</xdr:col>
      <xdr:colOff>180975</xdr:colOff>
      <xdr:row>549</xdr:row>
      <xdr:rowOff>9525</xdr:rowOff>
    </xdr:to>
    <xdr:sp>
      <xdr:nvSpPr>
        <xdr:cNvPr id="160" name="ลูกศรเชื่อมต่อแบบตรง 424"/>
        <xdr:cNvSpPr>
          <a:spLocks/>
        </xdr:cNvSpPr>
      </xdr:nvSpPr>
      <xdr:spPr>
        <a:xfrm flipV="1">
          <a:off x="6353175" y="14134147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551</xdr:row>
      <xdr:rowOff>0</xdr:rowOff>
    </xdr:from>
    <xdr:to>
      <xdr:col>17</xdr:col>
      <xdr:colOff>180975</xdr:colOff>
      <xdr:row>551</xdr:row>
      <xdr:rowOff>9525</xdr:rowOff>
    </xdr:to>
    <xdr:sp>
      <xdr:nvSpPr>
        <xdr:cNvPr id="161" name="ลูกศรเชื่อมต่อแบบตรง 425"/>
        <xdr:cNvSpPr>
          <a:spLocks/>
        </xdr:cNvSpPr>
      </xdr:nvSpPr>
      <xdr:spPr>
        <a:xfrm flipV="1">
          <a:off x="6353175" y="141855825"/>
          <a:ext cx="26574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561</xdr:row>
      <xdr:rowOff>9525</xdr:rowOff>
    </xdr:from>
    <xdr:to>
      <xdr:col>16</xdr:col>
      <xdr:colOff>200025</xdr:colOff>
      <xdr:row>561</xdr:row>
      <xdr:rowOff>19050</xdr:rowOff>
    </xdr:to>
    <xdr:sp>
      <xdr:nvSpPr>
        <xdr:cNvPr id="162" name="ลูกศรเชื่อมต่อแบบตรง 426"/>
        <xdr:cNvSpPr>
          <a:spLocks/>
        </xdr:cNvSpPr>
      </xdr:nvSpPr>
      <xdr:spPr>
        <a:xfrm>
          <a:off x="6800850" y="144608550"/>
          <a:ext cx="200977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565</xdr:row>
      <xdr:rowOff>9525</xdr:rowOff>
    </xdr:from>
    <xdr:to>
      <xdr:col>16</xdr:col>
      <xdr:colOff>209550</xdr:colOff>
      <xdr:row>565</xdr:row>
      <xdr:rowOff>19050</xdr:rowOff>
    </xdr:to>
    <xdr:sp>
      <xdr:nvSpPr>
        <xdr:cNvPr id="163" name="ลูกศรเชื่อมต่อแบบตรง 428"/>
        <xdr:cNvSpPr>
          <a:spLocks/>
        </xdr:cNvSpPr>
      </xdr:nvSpPr>
      <xdr:spPr>
        <a:xfrm>
          <a:off x="7029450" y="145637250"/>
          <a:ext cx="179070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566</xdr:row>
      <xdr:rowOff>247650</xdr:rowOff>
    </xdr:from>
    <xdr:to>
      <xdr:col>16</xdr:col>
      <xdr:colOff>180975</xdr:colOff>
      <xdr:row>567</xdr:row>
      <xdr:rowOff>0</xdr:rowOff>
    </xdr:to>
    <xdr:sp>
      <xdr:nvSpPr>
        <xdr:cNvPr id="164" name="ลูกศรเชื่อมต่อแบบตรง 430"/>
        <xdr:cNvSpPr>
          <a:spLocks/>
        </xdr:cNvSpPr>
      </xdr:nvSpPr>
      <xdr:spPr>
        <a:xfrm flipV="1">
          <a:off x="7258050" y="146132550"/>
          <a:ext cx="1533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570</xdr:row>
      <xdr:rowOff>0</xdr:rowOff>
    </xdr:from>
    <xdr:to>
      <xdr:col>16</xdr:col>
      <xdr:colOff>180975</xdr:colOff>
      <xdr:row>570</xdr:row>
      <xdr:rowOff>9525</xdr:rowOff>
    </xdr:to>
    <xdr:sp>
      <xdr:nvSpPr>
        <xdr:cNvPr id="165" name="ลูกศรเชื่อมต่อแบบตรง 432"/>
        <xdr:cNvSpPr>
          <a:spLocks/>
        </xdr:cNvSpPr>
      </xdr:nvSpPr>
      <xdr:spPr>
        <a:xfrm flipV="1">
          <a:off x="7258050" y="146913600"/>
          <a:ext cx="1533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572</xdr:row>
      <xdr:rowOff>0</xdr:rowOff>
    </xdr:from>
    <xdr:to>
      <xdr:col>16</xdr:col>
      <xdr:colOff>180975</xdr:colOff>
      <xdr:row>572</xdr:row>
      <xdr:rowOff>9525</xdr:rowOff>
    </xdr:to>
    <xdr:sp>
      <xdr:nvSpPr>
        <xdr:cNvPr id="166" name="ลูกศรเชื่อมต่อแบบตรง 433"/>
        <xdr:cNvSpPr>
          <a:spLocks/>
        </xdr:cNvSpPr>
      </xdr:nvSpPr>
      <xdr:spPr>
        <a:xfrm flipV="1">
          <a:off x="7258050" y="147427950"/>
          <a:ext cx="1533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575</xdr:row>
      <xdr:rowOff>0</xdr:rowOff>
    </xdr:from>
    <xdr:to>
      <xdr:col>16</xdr:col>
      <xdr:colOff>180975</xdr:colOff>
      <xdr:row>575</xdr:row>
      <xdr:rowOff>9525</xdr:rowOff>
    </xdr:to>
    <xdr:sp>
      <xdr:nvSpPr>
        <xdr:cNvPr id="167" name="ลูกศรเชื่อมต่อแบบตรง 434"/>
        <xdr:cNvSpPr>
          <a:spLocks/>
        </xdr:cNvSpPr>
      </xdr:nvSpPr>
      <xdr:spPr>
        <a:xfrm flipV="1">
          <a:off x="7258050" y="148199475"/>
          <a:ext cx="1533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577</xdr:row>
      <xdr:rowOff>0</xdr:rowOff>
    </xdr:from>
    <xdr:to>
      <xdr:col>16</xdr:col>
      <xdr:colOff>180975</xdr:colOff>
      <xdr:row>577</xdr:row>
      <xdr:rowOff>9525</xdr:rowOff>
    </xdr:to>
    <xdr:sp>
      <xdr:nvSpPr>
        <xdr:cNvPr id="168" name="ลูกศรเชื่อมต่อแบบตรง 435"/>
        <xdr:cNvSpPr>
          <a:spLocks/>
        </xdr:cNvSpPr>
      </xdr:nvSpPr>
      <xdr:spPr>
        <a:xfrm flipV="1">
          <a:off x="7258050" y="148713825"/>
          <a:ext cx="1533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579</xdr:row>
      <xdr:rowOff>0</xdr:rowOff>
    </xdr:from>
    <xdr:to>
      <xdr:col>16</xdr:col>
      <xdr:colOff>180975</xdr:colOff>
      <xdr:row>579</xdr:row>
      <xdr:rowOff>9525</xdr:rowOff>
    </xdr:to>
    <xdr:sp>
      <xdr:nvSpPr>
        <xdr:cNvPr id="169" name="ลูกศรเชื่อมต่อแบบตรง 436"/>
        <xdr:cNvSpPr>
          <a:spLocks/>
        </xdr:cNvSpPr>
      </xdr:nvSpPr>
      <xdr:spPr>
        <a:xfrm flipV="1">
          <a:off x="7258050" y="149228175"/>
          <a:ext cx="1533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581</xdr:row>
      <xdr:rowOff>0</xdr:rowOff>
    </xdr:from>
    <xdr:to>
      <xdr:col>16</xdr:col>
      <xdr:colOff>180975</xdr:colOff>
      <xdr:row>581</xdr:row>
      <xdr:rowOff>9525</xdr:rowOff>
    </xdr:to>
    <xdr:sp>
      <xdr:nvSpPr>
        <xdr:cNvPr id="170" name="ลูกศรเชื่อมต่อแบบตรง 437"/>
        <xdr:cNvSpPr>
          <a:spLocks/>
        </xdr:cNvSpPr>
      </xdr:nvSpPr>
      <xdr:spPr>
        <a:xfrm flipV="1">
          <a:off x="7258050" y="149742525"/>
          <a:ext cx="1533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587</xdr:row>
      <xdr:rowOff>0</xdr:rowOff>
    </xdr:from>
    <xdr:to>
      <xdr:col>16</xdr:col>
      <xdr:colOff>180975</xdr:colOff>
      <xdr:row>587</xdr:row>
      <xdr:rowOff>9525</xdr:rowOff>
    </xdr:to>
    <xdr:sp>
      <xdr:nvSpPr>
        <xdr:cNvPr id="171" name="ลูกศรเชื่อมต่อแบบตรง 438"/>
        <xdr:cNvSpPr>
          <a:spLocks/>
        </xdr:cNvSpPr>
      </xdr:nvSpPr>
      <xdr:spPr>
        <a:xfrm flipV="1">
          <a:off x="7258050" y="151285575"/>
          <a:ext cx="1533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589</xdr:row>
      <xdr:rowOff>0</xdr:rowOff>
    </xdr:from>
    <xdr:to>
      <xdr:col>16</xdr:col>
      <xdr:colOff>180975</xdr:colOff>
      <xdr:row>589</xdr:row>
      <xdr:rowOff>9525</xdr:rowOff>
    </xdr:to>
    <xdr:sp>
      <xdr:nvSpPr>
        <xdr:cNvPr id="172" name="ลูกศรเชื่อมต่อแบบตรง 439"/>
        <xdr:cNvSpPr>
          <a:spLocks/>
        </xdr:cNvSpPr>
      </xdr:nvSpPr>
      <xdr:spPr>
        <a:xfrm flipV="1">
          <a:off x="7258050" y="151799925"/>
          <a:ext cx="1533525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555</xdr:row>
      <xdr:rowOff>0</xdr:rowOff>
    </xdr:from>
    <xdr:ext cx="904875" cy="295275"/>
    <xdr:sp>
      <xdr:nvSpPr>
        <xdr:cNvPr id="173" name="TextBox 214"/>
        <xdr:cNvSpPr txBox="1">
          <a:spLocks noChangeArrowheads="1"/>
        </xdr:cNvSpPr>
      </xdr:nvSpPr>
      <xdr:spPr>
        <a:xfrm>
          <a:off x="8201025" y="14288452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14</xdr:col>
      <xdr:colOff>47625</xdr:colOff>
      <xdr:row>582</xdr:row>
      <xdr:rowOff>0</xdr:rowOff>
    </xdr:from>
    <xdr:ext cx="904875" cy="295275"/>
    <xdr:sp>
      <xdr:nvSpPr>
        <xdr:cNvPr id="174" name="TextBox 214"/>
        <xdr:cNvSpPr txBox="1">
          <a:spLocks noChangeArrowheads="1"/>
        </xdr:cNvSpPr>
      </xdr:nvSpPr>
      <xdr:spPr>
        <a:xfrm>
          <a:off x="8201025" y="14999970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0</xdr:colOff>
      <xdr:row>596</xdr:row>
      <xdr:rowOff>0</xdr:rowOff>
    </xdr:from>
    <xdr:to>
      <xdr:col>17</xdr:col>
      <xdr:colOff>171450</xdr:colOff>
      <xdr:row>596</xdr:row>
      <xdr:rowOff>9525</xdr:rowOff>
    </xdr:to>
    <xdr:sp>
      <xdr:nvSpPr>
        <xdr:cNvPr id="175" name="ลูกศรเชื่อมต่อแบบตรง 442"/>
        <xdr:cNvSpPr>
          <a:spLocks/>
        </xdr:cNvSpPr>
      </xdr:nvSpPr>
      <xdr:spPr>
        <a:xfrm flipV="1">
          <a:off x="6353175" y="153590625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598</xdr:row>
      <xdr:rowOff>0</xdr:rowOff>
    </xdr:from>
    <xdr:to>
      <xdr:col>17</xdr:col>
      <xdr:colOff>171450</xdr:colOff>
      <xdr:row>598</xdr:row>
      <xdr:rowOff>9525</xdr:rowOff>
    </xdr:to>
    <xdr:sp>
      <xdr:nvSpPr>
        <xdr:cNvPr id="176" name="ลูกศรเชื่อมต่อแบบตรง 444"/>
        <xdr:cNvSpPr>
          <a:spLocks/>
        </xdr:cNvSpPr>
      </xdr:nvSpPr>
      <xdr:spPr>
        <a:xfrm flipV="1">
          <a:off x="6353175" y="154104975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600</xdr:row>
      <xdr:rowOff>0</xdr:rowOff>
    </xdr:from>
    <xdr:to>
      <xdr:col>17</xdr:col>
      <xdr:colOff>171450</xdr:colOff>
      <xdr:row>600</xdr:row>
      <xdr:rowOff>9525</xdr:rowOff>
    </xdr:to>
    <xdr:sp>
      <xdr:nvSpPr>
        <xdr:cNvPr id="177" name="ลูกศรเชื่อมต่อแบบตรง 445"/>
        <xdr:cNvSpPr>
          <a:spLocks/>
        </xdr:cNvSpPr>
      </xdr:nvSpPr>
      <xdr:spPr>
        <a:xfrm flipV="1">
          <a:off x="6353175" y="154619325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602</xdr:row>
      <xdr:rowOff>0</xdr:rowOff>
    </xdr:from>
    <xdr:to>
      <xdr:col>17</xdr:col>
      <xdr:colOff>171450</xdr:colOff>
      <xdr:row>602</xdr:row>
      <xdr:rowOff>9525</xdr:rowOff>
    </xdr:to>
    <xdr:sp>
      <xdr:nvSpPr>
        <xdr:cNvPr id="178" name="ลูกศรเชื่อมต่อแบบตรง 446"/>
        <xdr:cNvSpPr>
          <a:spLocks/>
        </xdr:cNvSpPr>
      </xdr:nvSpPr>
      <xdr:spPr>
        <a:xfrm flipV="1">
          <a:off x="6353175" y="155133675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604</xdr:row>
      <xdr:rowOff>0</xdr:rowOff>
    </xdr:from>
    <xdr:to>
      <xdr:col>17</xdr:col>
      <xdr:colOff>171450</xdr:colOff>
      <xdr:row>604</xdr:row>
      <xdr:rowOff>9525</xdr:rowOff>
    </xdr:to>
    <xdr:sp>
      <xdr:nvSpPr>
        <xdr:cNvPr id="179" name="ลูกศรเชื่อมต่อแบบตรง 447"/>
        <xdr:cNvSpPr>
          <a:spLocks/>
        </xdr:cNvSpPr>
      </xdr:nvSpPr>
      <xdr:spPr>
        <a:xfrm flipV="1">
          <a:off x="6353175" y="155648025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606</xdr:row>
      <xdr:rowOff>0</xdr:rowOff>
    </xdr:from>
    <xdr:to>
      <xdr:col>17</xdr:col>
      <xdr:colOff>171450</xdr:colOff>
      <xdr:row>606</xdr:row>
      <xdr:rowOff>9525</xdr:rowOff>
    </xdr:to>
    <xdr:sp>
      <xdr:nvSpPr>
        <xdr:cNvPr id="180" name="ลูกศรเชื่อมต่อแบบตรง 448"/>
        <xdr:cNvSpPr>
          <a:spLocks/>
        </xdr:cNvSpPr>
      </xdr:nvSpPr>
      <xdr:spPr>
        <a:xfrm flipV="1">
          <a:off x="6353175" y="156162375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608</xdr:row>
      <xdr:rowOff>0</xdr:rowOff>
    </xdr:from>
    <xdr:to>
      <xdr:col>17</xdr:col>
      <xdr:colOff>171450</xdr:colOff>
      <xdr:row>608</xdr:row>
      <xdr:rowOff>9525</xdr:rowOff>
    </xdr:to>
    <xdr:sp>
      <xdr:nvSpPr>
        <xdr:cNvPr id="181" name="ลูกศรเชื่อมต่อแบบตรง 449"/>
        <xdr:cNvSpPr>
          <a:spLocks/>
        </xdr:cNvSpPr>
      </xdr:nvSpPr>
      <xdr:spPr>
        <a:xfrm flipV="1">
          <a:off x="6353175" y="156676725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610</xdr:row>
      <xdr:rowOff>0</xdr:rowOff>
    </xdr:from>
    <xdr:ext cx="904875" cy="295275"/>
    <xdr:sp>
      <xdr:nvSpPr>
        <xdr:cNvPr id="182" name="TextBox 214"/>
        <xdr:cNvSpPr txBox="1">
          <a:spLocks noChangeArrowheads="1"/>
        </xdr:cNvSpPr>
      </xdr:nvSpPr>
      <xdr:spPr>
        <a:xfrm>
          <a:off x="8201025" y="157191075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6</xdr:col>
      <xdr:colOff>0</xdr:colOff>
      <xdr:row>617</xdr:row>
      <xdr:rowOff>0</xdr:rowOff>
    </xdr:from>
    <xdr:to>
      <xdr:col>17</xdr:col>
      <xdr:colOff>171450</xdr:colOff>
      <xdr:row>617</xdr:row>
      <xdr:rowOff>9525</xdr:rowOff>
    </xdr:to>
    <xdr:sp>
      <xdr:nvSpPr>
        <xdr:cNvPr id="183" name="ลูกศรเชื่อมต่อแบบตรง 451"/>
        <xdr:cNvSpPr>
          <a:spLocks/>
        </xdr:cNvSpPr>
      </xdr:nvSpPr>
      <xdr:spPr>
        <a:xfrm flipV="1">
          <a:off x="6353175" y="159010350"/>
          <a:ext cx="2647950" cy="95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47625</xdr:colOff>
      <xdr:row>639</xdr:row>
      <xdr:rowOff>0</xdr:rowOff>
    </xdr:from>
    <xdr:ext cx="904875" cy="295275"/>
    <xdr:sp>
      <xdr:nvSpPr>
        <xdr:cNvPr id="184" name="TextBox 214"/>
        <xdr:cNvSpPr txBox="1">
          <a:spLocks noChangeArrowheads="1"/>
        </xdr:cNvSpPr>
      </xdr:nvSpPr>
      <xdr:spPr>
        <a:xfrm>
          <a:off x="8201025" y="16466820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9</xdr:col>
      <xdr:colOff>209550</xdr:colOff>
      <xdr:row>620</xdr:row>
      <xdr:rowOff>190500</xdr:rowOff>
    </xdr:from>
    <xdr:to>
      <xdr:col>16</xdr:col>
      <xdr:colOff>142875</xdr:colOff>
      <xdr:row>620</xdr:row>
      <xdr:rowOff>190500</xdr:rowOff>
    </xdr:to>
    <xdr:sp>
      <xdr:nvSpPr>
        <xdr:cNvPr id="185" name="ลูกศรเชื่อมต่อแบบตรง 453"/>
        <xdr:cNvSpPr>
          <a:spLocks/>
        </xdr:cNvSpPr>
      </xdr:nvSpPr>
      <xdr:spPr>
        <a:xfrm flipV="1">
          <a:off x="7239000" y="15997237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624</xdr:row>
      <xdr:rowOff>0</xdr:rowOff>
    </xdr:from>
    <xdr:to>
      <xdr:col>16</xdr:col>
      <xdr:colOff>161925</xdr:colOff>
      <xdr:row>624</xdr:row>
      <xdr:rowOff>0</xdr:rowOff>
    </xdr:to>
    <xdr:sp>
      <xdr:nvSpPr>
        <xdr:cNvPr id="186" name="ลูกศรเชื่อมต่อแบบตรง 455"/>
        <xdr:cNvSpPr>
          <a:spLocks/>
        </xdr:cNvSpPr>
      </xdr:nvSpPr>
      <xdr:spPr>
        <a:xfrm flipV="1">
          <a:off x="7258050" y="16081057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626</xdr:row>
      <xdr:rowOff>0</xdr:rowOff>
    </xdr:from>
    <xdr:to>
      <xdr:col>15</xdr:col>
      <xdr:colOff>161925</xdr:colOff>
      <xdr:row>626</xdr:row>
      <xdr:rowOff>0</xdr:rowOff>
    </xdr:to>
    <xdr:sp>
      <xdr:nvSpPr>
        <xdr:cNvPr id="187" name="ลูกศรเชื่อมต่อแบบตรง 456"/>
        <xdr:cNvSpPr>
          <a:spLocks/>
        </xdr:cNvSpPr>
      </xdr:nvSpPr>
      <xdr:spPr>
        <a:xfrm flipV="1">
          <a:off x="7029450" y="16132492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628</xdr:row>
      <xdr:rowOff>0</xdr:rowOff>
    </xdr:from>
    <xdr:to>
      <xdr:col>17</xdr:col>
      <xdr:colOff>171450</xdr:colOff>
      <xdr:row>628</xdr:row>
      <xdr:rowOff>0</xdr:rowOff>
    </xdr:to>
    <xdr:sp>
      <xdr:nvSpPr>
        <xdr:cNvPr id="188" name="ลูกศรเชื่อมต่อแบบตรง 457"/>
        <xdr:cNvSpPr>
          <a:spLocks/>
        </xdr:cNvSpPr>
      </xdr:nvSpPr>
      <xdr:spPr>
        <a:xfrm flipV="1">
          <a:off x="7486650" y="16183927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630</xdr:row>
      <xdr:rowOff>0</xdr:rowOff>
    </xdr:from>
    <xdr:to>
      <xdr:col>17</xdr:col>
      <xdr:colOff>171450</xdr:colOff>
      <xdr:row>630</xdr:row>
      <xdr:rowOff>0</xdr:rowOff>
    </xdr:to>
    <xdr:sp>
      <xdr:nvSpPr>
        <xdr:cNvPr id="189" name="ลูกศรเชื่อมต่อแบบตรง 458"/>
        <xdr:cNvSpPr>
          <a:spLocks/>
        </xdr:cNvSpPr>
      </xdr:nvSpPr>
      <xdr:spPr>
        <a:xfrm flipV="1">
          <a:off x="7486650" y="16235362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632</xdr:row>
      <xdr:rowOff>0</xdr:rowOff>
    </xdr:from>
    <xdr:to>
      <xdr:col>17</xdr:col>
      <xdr:colOff>171450</xdr:colOff>
      <xdr:row>632</xdr:row>
      <xdr:rowOff>0</xdr:rowOff>
    </xdr:to>
    <xdr:sp>
      <xdr:nvSpPr>
        <xdr:cNvPr id="190" name="ลูกศรเชื่อมต่อแบบตรง 459"/>
        <xdr:cNvSpPr>
          <a:spLocks/>
        </xdr:cNvSpPr>
      </xdr:nvSpPr>
      <xdr:spPr>
        <a:xfrm flipV="1">
          <a:off x="7486650" y="16286797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634</xdr:row>
      <xdr:rowOff>0</xdr:rowOff>
    </xdr:from>
    <xdr:to>
      <xdr:col>17</xdr:col>
      <xdr:colOff>171450</xdr:colOff>
      <xdr:row>634</xdr:row>
      <xdr:rowOff>0</xdr:rowOff>
    </xdr:to>
    <xdr:sp>
      <xdr:nvSpPr>
        <xdr:cNvPr id="191" name="ลูกศรเชื่อมต่อแบบตรง 460"/>
        <xdr:cNvSpPr>
          <a:spLocks/>
        </xdr:cNvSpPr>
      </xdr:nvSpPr>
      <xdr:spPr>
        <a:xfrm flipV="1">
          <a:off x="7486650" y="16338232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644</xdr:row>
      <xdr:rowOff>0</xdr:rowOff>
    </xdr:from>
    <xdr:to>
      <xdr:col>15</xdr:col>
      <xdr:colOff>161925</xdr:colOff>
      <xdr:row>644</xdr:row>
      <xdr:rowOff>0</xdr:rowOff>
    </xdr:to>
    <xdr:sp>
      <xdr:nvSpPr>
        <xdr:cNvPr id="192" name="ลูกศรเชื่อมต่อแบบตรง 461"/>
        <xdr:cNvSpPr>
          <a:spLocks/>
        </xdr:cNvSpPr>
      </xdr:nvSpPr>
      <xdr:spPr>
        <a:xfrm flipV="1">
          <a:off x="7029450" y="16595407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646</xdr:row>
      <xdr:rowOff>0</xdr:rowOff>
    </xdr:from>
    <xdr:to>
      <xdr:col>15</xdr:col>
      <xdr:colOff>161925</xdr:colOff>
      <xdr:row>646</xdr:row>
      <xdr:rowOff>0</xdr:rowOff>
    </xdr:to>
    <xdr:sp>
      <xdr:nvSpPr>
        <xdr:cNvPr id="193" name="ลูกศรเชื่อมต่อแบบตรง 462"/>
        <xdr:cNvSpPr>
          <a:spLocks/>
        </xdr:cNvSpPr>
      </xdr:nvSpPr>
      <xdr:spPr>
        <a:xfrm flipV="1">
          <a:off x="7029450" y="16646842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66675</xdr:colOff>
      <xdr:row>0</xdr:row>
      <xdr:rowOff>38100</xdr:rowOff>
    </xdr:from>
    <xdr:ext cx="1009650" cy="295275"/>
    <xdr:sp>
      <xdr:nvSpPr>
        <xdr:cNvPr id="1" name="TextBox 4"/>
        <xdr:cNvSpPr txBox="1">
          <a:spLocks noChangeArrowheads="1"/>
        </xdr:cNvSpPr>
      </xdr:nvSpPr>
      <xdr:spPr>
        <a:xfrm>
          <a:off x="8010525" y="38100"/>
          <a:ext cx="1009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ผด.02/1</a:t>
          </a:r>
        </a:p>
      </xdr:txBody>
    </xdr:sp>
    <xdr:clientData/>
  </xdr:oneCellAnchor>
  <xdr:oneCellAnchor>
    <xdr:from>
      <xdr:col>15</xdr:col>
      <xdr:colOff>57150</xdr:colOff>
      <xdr:row>592</xdr:row>
      <xdr:rowOff>19050</xdr:rowOff>
    </xdr:from>
    <xdr:ext cx="619125" cy="200025"/>
    <xdr:sp>
      <xdr:nvSpPr>
        <xdr:cNvPr id="2" name="TextBox 88"/>
        <xdr:cNvSpPr txBox="1">
          <a:spLocks noChangeArrowheads="1"/>
        </xdr:cNvSpPr>
      </xdr:nvSpPr>
      <xdr:spPr>
        <a:xfrm>
          <a:off x="8429625" y="11641455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15</xdr:col>
      <xdr:colOff>57150</xdr:colOff>
      <xdr:row>564</xdr:row>
      <xdr:rowOff>28575</xdr:rowOff>
    </xdr:from>
    <xdr:ext cx="619125" cy="200025"/>
    <xdr:sp>
      <xdr:nvSpPr>
        <xdr:cNvPr id="3" name="TextBox 92"/>
        <xdr:cNvSpPr txBox="1">
          <a:spLocks noChangeArrowheads="1"/>
        </xdr:cNvSpPr>
      </xdr:nvSpPr>
      <xdr:spPr>
        <a:xfrm>
          <a:off x="8429625" y="11109007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oneCellAnchor>
    <xdr:from>
      <xdr:col>15</xdr:col>
      <xdr:colOff>28575</xdr:colOff>
      <xdr:row>618</xdr:row>
      <xdr:rowOff>19050</xdr:rowOff>
    </xdr:from>
    <xdr:ext cx="609600" cy="200025"/>
    <xdr:sp>
      <xdr:nvSpPr>
        <xdr:cNvPr id="4" name="TextBox 93"/>
        <xdr:cNvSpPr txBox="1">
          <a:spLocks noChangeArrowheads="1"/>
        </xdr:cNvSpPr>
      </xdr:nvSpPr>
      <xdr:spPr>
        <a:xfrm>
          <a:off x="8401050" y="12136755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oneCellAnchor>
  <xdr:twoCellAnchor>
    <xdr:from>
      <xdr:col>9</xdr:col>
      <xdr:colOff>19050</xdr:colOff>
      <xdr:row>137</xdr:row>
      <xdr:rowOff>9525</xdr:rowOff>
    </xdr:from>
    <xdr:to>
      <xdr:col>15</xdr:col>
      <xdr:colOff>200025</xdr:colOff>
      <xdr:row>137</xdr:row>
      <xdr:rowOff>9525</xdr:rowOff>
    </xdr:to>
    <xdr:sp>
      <xdr:nvSpPr>
        <xdr:cNvPr id="5" name="ลูกศรเชื่อมต่อแบบตรง 30"/>
        <xdr:cNvSpPr>
          <a:spLocks/>
        </xdr:cNvSpPr>
      </xdr:nvSpPr>
      <xdr:spPr>
        <a:xfrm flipV="1">
          <a:off x="7038975" y="29727525"/>
          <a:ext cx="1533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156</xdr:row>
      <xdr:rowOff>9525</xdr:rowOff>
    </xdr:from>
    <xdr:to>
      <xdr:col>15</xdr:col>
      <xdr:colOff>200025</xdr:colOff>
      <xdr:row>156</xdr:row>
      <xdr:rowOff>9525</xdr:rowOff>
    </xdr:to>
    <xdr:sp>
      <xdr:nvSpPr>
        <xdr:cNvPr id="6" name="ลูกศรเชื่อมต่อแบบตรง 31"/>
        <xdr:cNvSpPr>
          <a:spLocks/>
        </xdr:cNvSpPr>
      </xdr:nvSpPr>
      <xdr:spPr>
        <a:xfrm flipV="1">
          <a:off x="7038975" y="33347025"/>
          <a:ext cx="1533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159</xdr:row>
      <xdr:rowOff>9525</xdr:rowOff>
    </xdr:from>
    <xdr:to>
      <xdr:col>15</xdr:col>
      <xdr:colOff>200025</xdr:colOff>
      <xdr:row>159</xdr:row>
      <xdr:rowOff>9525</xdr:rowOff>
    </xdr:to>
    <xdr:sp>
      <xdr:nvSpPr>
        <xdr:cNvPr id="7" name="ลูกศรเชื่อมต่อแบบตรง 32"/>
        <xdr:cNvSpPr>
          <a:spLocks/>
        </xdr:cNvSpPr>
      </xdr:nvSpPr>
      <xdr:spPr>
        <a:xfrm flipV="1">
          <a:off x="7038975" y="33918525"/>
          <a:ext cx="1533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161</xdr:row>
      <xdr:rowOff>9525</xdr:rowOff>
    </xdr:from>
    <xdr:to>
      <xdr:col>15</xdr:col>
      <xdr:colOff>200025</xdr:colOff>
      <xdr:row>161</xdr:row>
      <xdr:rowOff>9525</xdr:rowOff>
    </xdr:to>
    <xdr:sp>
      <xdr:nvSpPr>
        <xdr:cNvPr id="8" name="ลูกศรเชื่อมต่อแบบตรง 33"/>
        <xdr:cNvSpPr>
          <a:spLocks/>
        </xdr:cNvSpPr>
      </xdr:nvSpPr>
      <xdr:spPr>
        <a:xfrm flipV="1">
          <a:off x="7038975" y="34299525"/>
          <a:ext cx="1533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170</xdr:row>
      <xdr:rowOff>9525</xdr:rowOff>
    </xdr:from>
    <xdr:to>
      <xdr:col>15</xdr:col>
      <xdr:colOff>200025</xdr:colOff>
      <xdr:row>170</xdr:row>
      <xdr:rowOff>9525</xdr:rowOff>
    </xdr:to>
    <xdr:sp>
      <xdr:nvSpPr>
        <xdr:cNvPr id="9" name="ลูกศรเชื่อมต่อแบบตรง 47"/>
        <xdr:cNvSpPr>
          <a:spLocks/>
        </xdr:cNvSpPr>
      </xdr:nvSpPr>
      <xdr:spPr>
        <a:xfrm flipV="1">
          <a:off x="7038975" y="36014025"/>
          <a:ext cx="1533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173</xdr:row>
      <xdr:rowOff>9525</xdr:rowOff>
    </xdr:from>
    <xdr:to>
      <xdr:col>15</xdr:col>
      <xdr:colOff>200025</xdr:colOff>
      <xdr:row>173</xdr:row>
      <xdr:rowOff>9525</xdr:rowOff>
    </xdr:to>
    <xdr:sp>
      <xdr:nvSpPr>
        <xdr:cNvPr id="10" name="ลูกศรเชื่อมต่อแบบตรง 48"/>
        <xdr:cNvSpPr>
          <a:spLocks/>
        </xdr:cNvSpPr>
      </xdr:nvSpPr>
      <xdr:spPr>
        <a:xfrm flipV="1">
          <a:off x="7038975" y="36585525"/>
          <a:ext cx="1533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76200</xdr:colOff>
      <xdr:row>96</xdr:row>
      <xdr:rowOff>38100</xdr:rowOff>
    </xdr:from>
    <xdr:ext cx="904875" cy="219075"/>
    <xdr:sp>
      <xdr:nvSpPr>
        <xdr:cNvPr id="11" name="TextBox 104"/>
        <xdr:cNvSpPr txBox="1">
          <a:spLocks noChangeArrowheads="1"/>
        </xdr:cNvSpPr>
      </xdr:nvSpPr>
      <xdr:spPr>
        <a:xfrm>
          <a:off x="8220075" y="21945600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ผด.02/1</a:t>
          </a:r>
        </a:p>
      </xdr:txBody>
    </xdr:sp>
    <xdr:clientData/>
  </xdr:oneCellAnchor>
  <xdr:oneCellAnchor>
    <xdr:from>
      <xdr:col>13</xdr:col>
      <xdr:colOff>161925</xdr:colOff>
      <xdr:row>123</xdr:row>
      <xdr:rowOff>95250</xdr:rowOff>
    </xdr:from>
    <xdr:ext cx="904875" cy="219075"/>
    <xdr:sp>
      <xdr:nvSpPr>
        <xdr:cNvPr id="12" name="TextBox 104"/>
        <xdr:cNvSpPr txBox="1">
          <a:spLocks noChangeArrowheads="1"/>
        </xdr:cNvSpPr>
      </xdr:nvSpPr>
      <xdr:spPr>
        <a:xfrm>
          <a:off x="8105775" y="27146250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ผด.02/1</a:t>
          </a:r>
        </a:p>
      </xdr:txBody>
    </xdr:sp>
    <xdr:clientData/>
  </xdr:oneCellAnchor>
  <xdr:oneCellAnchor>
    <xdr:from>
      <xdr:col>13</xdr:col>
      <xdr:colOff>161925</xdr:colOff>
      <xdr:row>150</xdr:row>
      <xdr:rowOff>57150</xdr:rowOff>
    </xdr:from>
    <xdr:ext cx="904875" cy="219075"/>
    <xdr:sp>
      <xdr:nvSpPr>
        <xdr:cNvPr id="13" name="TextBox 104"/>
        <xdr:cNvSpPr txBox="1">
          <a:spLocks noChangeArrowheads="1"/>
        </xdr:cNvSpPr>
      </xdr:nvSpPr>
      <xdr:spPr>
        <a:xfrm>
          <a:off x="8105775" y="32251650"/>
          <a:ext cx="904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ผด.02/1</a:t>
          </a:r>
        </a:p>
      </xdr:txBody>
    </xdr:sp>
    <xdr:clientData/>
  </xdr:oneCellAnchor>
  <xdr:twoCellAnchor>
    <xdr:from>
      <xdr:col>9</xdr:col>
      <xdr:colOff>0</xdr:colOff>
      <xdr:row>9</xdr:row>
      <xdr:rowOff>0</xdr:rowOff>
    </xdr:from>
    <xdr:to>
      <xdr:col>15</xdr:col>
      <xdr:colOff>161925</xdr:colOff>
      <xdr:row>9</xdr:row>
      <xdr:rowOff>0</xdr:rowOff>
    </xdr:to>
    <xdr:sp>
      <xdr:nvSpPr>
        <xdr:cNvPr id="14" name="ลูกศรเชื่อมต่อแบบตรง 61"/>
        <xdr:cNvSpPr>
          <a:spLocks/>
        </xdr:cNvSpPr>
      </xdr:nvSpPr>
      <xdr:spPr>
        <a:xfrm flipV="1">
          <a:off x="7019925" y="229552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15</xdr:col>
      <xdr:colOff>161925</xdr:colOff>
      <xdr:row>11</xdr:row>
      <xdr:rowOff>0</xdr:rowOff>
    </xdr:to>
    <xdr:sp>
      <xdr:nvSpPr>
        <xdr:cNvPr id="15" name="ลูกศรเชื่อมต่อแบบตรง 62"/>
        <xdr:cNvSpPr>
          <a:spLocks/>
        </xdr:cNvSpPr>
      </xdr:nvSpPr>
      <xdr:spPr>
        <a:xfrm flipV="1">
          <a:off x="7019925" y="2800350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15</xdr:col>
      <xdr:colOff>161925</xdr:colOff>
      <xdr:row>13</xdr:row>
      <xdr:rowOff>0</xdr:rowOff>
    </xdr:to>
    <xdr:sp>
      <xdr:nvSpPr>
        <xdr:cNvPr id="16" name="ลูกศรเชื่อมต่อแบบตรง 63"/>
        <xdr:cNvSpPr>
          <a:spLocks/>
        </xdr:cNvSpPr>
      </xdr:nvSpPr>
      <xdr:spPr>
        <a:xfrm flipV="1">
          <a:off x="7019925" y="3295650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15</xdr:col>
      <xdr:colOff>161925</xdr:colOff>
      <xdr:row>21</xdr:row>
      <xdr:rowOff>0</xdr:rowOff>
    </xdr:to>
    <xdr:sp>
      <xdr:nvSpPr>
        <xdr:cNvPr id="17" name="ลูกศรเชื่อมต่อแบบตรง 64"/>
        <xdr:cNvSpPr>
          <a:spLocks/>
        </xdr:cNvSpPr>
      </xdr:nvSpPr>
      <xdr:spPr>
        <a:xfrm flipV="1">
          <a:off x="7019925" y="5353050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15</xdr:col>
      <xdr:colOff>161925</xdr:colOff>
      <xdr:row>23</xdr:row>
      <xdr:rowOff>0</xdr:rowOff>
    </xdr:to>
    <xdr:sp>
      <xdr:nvSpPr>
        <xdr:cNvPr id="18" name="ลูกศรเชื่อมต่อแบบตรง 65"/>
        <xdr:cNvSpPr>
          <a:spLocks/>
        </xdr:cNvSpPr>
      </xdr:nvSpPr>
      <xdr:spPr>
        <a:xfrm flipV="1">
          <a:off x="7019925" y="5867400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15</xdr:col>
      <xdr:colOff>161925</xdr:colOff>
      <xdr:row>25</xdr:row>
      <xdr:rowOff>0</xdr:rowOff>
    </xdr:to>
    <xdr:sp>
      <xdr:nvSpPr>
        <xdr:cNvPr id="19" name="ลูกศรเชื่อมต่อแบบตรง 66"/>
        <xdr:cNvSpPr>
          <a:spLocks/>
        </xdr:cNvSpPr>
      </xdr:nvSpPr>
      <xdr:spPr>
        <a:xfrm flipV="1">
          <a:off x="7019925" y="6381750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15</xdr:col>
      <xdr:colOff>161925</xdr:colOff>
      <xdr:row>33</xdr:row>
      <xdr:rowOff>0</xdr:rowOff>
    </xdr:to>
    <xdr:sp>
      <xdr:nvSpPr>
        <xdr:cNvPr id="20" name="ลูกศรเชื่อมต่อแบบตรง 67"/>
        <xdr:cNvSpPr>
          <a:spLocks/>
        </xdr:cNvSpPr>
      </xdr:nvSpPr>
      <xdr:spPr>
        <a:xfrm flipV="1">
          <a:off x="7019925" y="841057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66675</xdr:colOff>
      <xdr:row>28</xdr:row>
      <xdr:rowOff>38100</xdr:rowOff>
    </xdr:from>
    <xdr:ext cx="1009650" cy="295275"/>
    <xdr:sp>
      <xdr:nvSpPr>
        <xdr:cNvPr id="21" name="TextBox 4"/>
        <xdr:cNvSpPr txBox="1">
          <a:spLocks noChangeArrowheads="1"/>
        </xdr:cNvSpPr>
      </xdr:nvSpPr>
      <xdr:spPr>
        <a:xfrm>
          <a:off x="8010525" y="7172325"/>
          <a:ext cx="1009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ผด.02/1</a:t>
          </a:r>
        </a:p>
      </xdr:txBody>
    </xdr:sp>
    <xdr:clientData/>
  </xdr:oneCellAnchor>
  <xdr:twoCellAnchor>
    <xdr:from>
      <xdr:col>9</xdr:col>
      <xdr:colOff>0</xdr:colOff>
      <xdr:row>41</xdr:row>
      <xdr:rowOff>133350</xdr:rowOff>
    </xdr:from>
    <xdr:to>
      <xdr:col>15</xdr:col>
      <xdr:colOff>161925</xdr:colOff>
      <xdr:row>41</xdr:row>
      <xdr:rowOff>133350</xdr:rowOff>
    </xdr:to>
    <xdr:sp>
      <xdr:nvSpPr>
        <xdr:cNvPr id="22" name="ลูกศรเชื่อมต่อแบบตรง 69"/>
        <xdr:cNvSpPr>
          <a:spLocks/>
        </xdr:cNvSpPr>
      </xdr:nvSpPr>
      <xdr:spPr>
        <a:xfrm flipV="1">
          <a:off x="7019925" y="1056322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44</xdr:row>
      <xdr:rowOff>123825</xdr:rowOff>
    </xdr:from>
    <xdr:to>
      <xdr:col>15</xdr:col>
      <xdr:colOff>171450</xdr:colOff>
      <xdr:row>44</xdr:row>
      <xdr:rowOff>123825</xdr:rowOff>
    </xdr:to>
    <xdr:sp>
      <xdr:nvSpPr>
        <xdr:cNvPr id="23" name="ลูกศรเชื่อมต่อแบบตรง 70"/>
        <xdr:cNvSpPr>
          <a:spLocks/>
        </xdr:cNvSpPr>
      </xdr:nvSpPr>
      <xdr:spPr>
        <a:xfrm flipV="1">
          <a:off x="7029450" y="1132522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49</xdr:row>
      <xdr:rowOff>152400</xdr:rowOff>
    </xdr:from>
    <xdr:to>
      <xdr:col>15</xdr:col>
      <xdr:colOff>200025</xdr:colOff>
      <xdr:row>49</xdr:row>
      <xdr:rowOff>152400</xdr:rowOff>
    </xdr:to>
    <xdr:sp>
      <xdr:nvSpPr>
        <xdr:cNvPr id="24" name="ลูกศรเชื่อมต่อแบบตรง 72"/>
        <xdr:cNvSpPr>
          <a:spLocks/>
        </xdr:cNvSpPr>
      </xdr:nvSpPr>
      <xdr:spPr>
        <a:xfrm flipV="1">
          <a:off x="7058025" y="1263967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15</xdr:col>
      <xdr:colOff>161925</xdr:colOff>
      <xdr:row>47</xdr:row>
      <xdr:rowOff>0</xdr:rowOff>
    </xdr:to>
    <xdr:sp>
      <xdr:nvSpPr>
        <xdr:cNvPr id="25" name="ลูกศรเชื่อมต่อแบบตรง 74"/>
        <xdr:cNvSpPr>
          <a:spLocks/>
        </xdr:cNvSpPr>
      </xdr:nvSpPr>
      <xdr:spPr>
        <a:xfrm flipV="1">
          <a:off x="7019925" y="11972925"/>
          <a:ext cx="15144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76">
      <selection activeCell="J75" sqref="J75"/>
    </sheetView>
  </sheetViews>
  <sheetFormatPr defaultColWidth="9.140625" defaultRowHeight="15"/>
  <cols>
    <col min="1" max="1" width="69.28125" style="2" customWidth="1"/>
    <col min="2" max="2" width="11.00390625" style="22" customWidth="1"/>
    <col min="3" max="3" width="9.8515625" style="22" customWidth="1"/>
    <col min="4" max="4" width="13.28125" style="22" customWidth="1"/>
    <col min="5" max="5" width="9.7109375" style="22" customWidth="1"/>
    <col min="6" max="6" width="14.28125" style="22" customWidth="1"/>
    <col min="7" max="8" width="9.00390625" style="2" customWidth="1"/>
    <col min="9" max="9" width="10.140625" style="2" bestFit="1" customWidth="1"/>
    <col min="10" max="10" width="14.8515625" style="2" bestFit="1" customWidth="1"/>
    <col min="11" max="16384" width="9.00390625" style="2" customWidth="1"/>
  </cols>
  <sheetData>
    <row r="1" spans="1:6" ht="20.25">
      <c r="A1" s="364">
        <v>5</v>
      </c>
      <c r="B1" s="364"/>
      <c r="C1" s="364"/>
      <c r="D1" s="364"/>
      <c r="E1" s="364"/>
      <c r="F1" s="364"/>
    </row>
    <row r="2" spans="1:6" ht="20.25">
      <c r="A2" s="362" t="s">
        <v>696</v>
      </c>
      <c r="B2" s="362"/>
      <c r="C2" s="362"/>
      <c r="D2" s="362"/>
      <c r="E2" s="362"/>
      <c r="F2" s="362"/>
    </row>
    <row r="3" spans="1:6" ht="20.25">
      <c r="A3" s="362" t="s">
        <v>323</v>
      </c>
      <c r="B3" s="362"/>
      <c r="C3" s="362"/>
      <c r="D3" s="362"/>
      <c r="E3" s="362"/>
      <c r="F3" s="362"/>
    </row>
    <row r="4" spans="1:6" ht="20.25">
      <c r="A4" s="362" t="s">
        <v>479</v>
      </c>
      <c r="B4" s="362"/>
      <c r="C4" s="362"/>
      <c r="D4" s="362"/>
      <c r="E4" s="362"/>
      <c r="F4" s="362"/>
    </row>
    <row r="5" spans="1:6" ht="20.25">
      <c r="A5" s="363" t="s">
        <v>1</v>
      </c>
      <c r="B5" s="363"/>
      <c r="C5" s="363"/>
      <c r="D5" s="363"/>
      <c r="E5" s="363"/>
      <c r="F5" s="363"/>
    </row>
    <row r="6" spans="1:6" ht="81.75" customHeight="1">
      <c r="A6" s="3" t="s">
        <v>26</v>
      </c>
      <c r="B6" s="3" t="s">
        <v>21</v>
      </c>
      <c r="C6" s="3" t="s">
        <v>22</v>
      </c>
      <c r="D6" s="3" t="s">
        <v>23</v>
      </c>
      <c r="E6" s="3" t="s">
        <v>27</v>
      </c>
      <c r="F6" s="3" t="s">
        <v>25</v>
      </c>
    </row>
    <row r="7" spans="1:6" ht="20.25">
      <c r="A7" s="4" t="s">
        <v>43</v>
      </c>
      <c r="B7" s="5"/>
      <c r="C7" s="5"/>
      <c r="D7" s="5"/>
      <c r="E7" s="5"/>
      <c r="F7" s="6"/>
    </row>
    <row r="8" spans="1:9" ht="21" customHeight="1">
      <c r="A8" s="7" t="s">
        <v>317</v>
      </c>
      <c r="B8" s="1">
        <v>1</v>
      </c>
      <c r="C8" s="8">
        <f>B8*100/244</f>
        <v>0.4098360655737705</v>
      </c>
      <c r="D8" s="9">
        <v>10000</v>
      </c>
      <c r="E8" s="8">
        <f>D8*100/69433376</f>
        <v>0.014402295518512595</v>
      </c>
      <c r="F8" s="1" t="s">
        <v>334</v>
      </c>
      <c r="I8" s="15"/>
    </row>
    <row r="9" spans="1:9" ht="21" customHeight="1">
      <c r="A9" s="7" t="s">
        <v>318</v>
      </c>
      <c r="B9" s="1">
        <v>6</v>
      </c>
      <c r="C9" s="8">
        <f aca="true" t="shared" si="0" ref="C9:C17">B9*100/244</f>
        <v>2.459016393442623</v>
      </c>
      <c r="D9" s="9">
        <v>135000</v>
      </c>
      <c r="E9" s="8">
        <f aca="true" t="shared" si="1" ref="E9:E17">D9*100/69433376</f>
        <v>0.19443098949992005</v>
      </c>
      <c r="F9" s="1" t="s">
        <v>47</v>
      </c>
      <c r="I9" s="15"/>
    </row>
    <row r="10" spans="1:9" ht="21" customHeight="1">
      <c r="A10" s="7" t="s">
        <v>319</v>
      </c>
      <c r="B10" s="1">
        <v>11</v>
      </c>
      <c r="C10" s="8">
        <f t="shared" si="0"/>
        <v>4.508196721311475</v>
      </c>
      <c r="D10" s="9">
        <v>7686672</v>
      </c>
      <c r="E10" s="8">
        <f t="shared" si="1"/>
        <v>11.070572169787624</v>
      </c>
      <c r="F10" s="1" t="s">
        <v>51</v>
      </c>
      <c r="I10" s="15"/>
    </row>
    <row r="11" spans="1:11" ht="21" customHeight="1">
      <c r="A11" s="14" t="s">
        <v>92</v>
      </c>
      <c r="B11" s="1">
        <v>9</v>
      </c>
      <c r="C11" s="8">
        <f t="shared" si="0"/>
        <v>3.6885245901639343</v>
      </c>
      <c r="D11" s="9">
        <v>555000</v>
      </c>
      <c r="E11" s="8">
        <f t="shared" si="1"/>
        <v>0.7993274012774491</v>
      </c>
      <c r="F11" s="1" t="s">
        <v>86</v>
      </c>
      <c r="I11" s="10"/>
      <c r="K11" s="2" t="s">
        <v>84</v>
      </c>
    </row>
    <row r="12" spans="1:9" ht="21" customHeight="1">
      <c r="A12" s="83" t="s">
        <v>320</v>
      </c>
      <c r="B12" s="1">
        <v>2</v>
      </c>
      <c r="C12" s="8">
        <f t="shared" si="0"/>
        <v>0.819672131147541</v>
      </c>
      <c r="D12" s="9">
        <v>30000</v>
      </c>
      <c r="E12" s="8">
        <f t="shared" si="1"/>
        <v>0.04320688655553779</v>
      </c>
      <c r="F12" s="1" t="s">
        <v>84</v>
      </c>
      <c r="H12" s="27"/>
      <c r="I12" s="10"/>
    </row>
    <row r="13" spans="1:6" ht="21" customHeight="1">
      <c r="A13" s="7" t="s">
        <v>475</v>
      </c>
      <c r="B13" s="1">
        <v>8</v>
      </c>
      <c r="C13" s="8">
        <f t="shared" si="0"/>
        <v>3.278688524590164</v>
      </c>
      <c r="D13" s="23">
        <v>220000</v>
      </c>
      <c r="E13" s="8">
        <f t="shared" si="1"/>
        <v>0.3168505014072771</v>
      </c>
      <c r="F13" s="1" t="s">
        <v>84</v>
      </c>
    </row>
    <row r="14" spans="1:6" ht="21.75" customHeight="1">
      <c r="A14" s="7" t="s">
        <v>476</v>
      </c>
      <c r="B14" s="1">
        <v>0</v>
      </c>
      <c r="C14" s="8">
        <f t="shared" si="0"/>
        <v>0</v>
      </c>
      <c r="D14" s="9">
        <v>0</v>
      </c>
      <c r="E14" s="8">
        <f t="shared" si="1"/>
        <v>0</v>
      </c>
      <c r="F14" s="1" t="s">
        <v>51</v>
      </c>
    </row>
    <row r="15" spans="1:9" ht="21" customHeight="1">
      <c r="A15" s="7" t="s">
        <v>477</v>
      </c>
      <c r="B15" s="1">
        <v>12</v>
      </c>
      <c r="C15" s="8">
        <f t="shared" si="0"/>
        <v>4.918032786885246</v>
      </c>
      <c r="D15" s="9">
        <v>5465274</v>
      </c>
      <c r="E15" s="8">
        <f t="shared" si="1"/>
        <v>7.871249123764341</v>
      </c>
      <c r="F15" s="1" t="s">
        <v>42</v>
      </c>
      <c r="I15" s="15"/>
    </row>
    <row r="16" spans="1:11" ht="21" customHeight="1">
      <c r="A16" s="14" t="s">
        <v>321</v>
      </c>
      <c r="B16" s="1">
        <v>0</v>
      </c>
      <c r="C16" s="8">
        <f t="shared" si="0"/>
        <v>0</v>
      </c>
      <c r="D16" s="9">
        <v>0</v>
      </c>
      <c r="E16" s="8">
        <f t="shared" si="1"/>
        <v>0</v>
      </c>
      <c r="F16" s="84"/>
      <c r="I16" s="15"/>
      <c r="K16" s="1" t="s">
        <v>51</v>
      </c>
    </row>
    <row r="17" spans="1:11" ht="21" customHeight="1">
      <c r="A17" s="11" t="s">
        <v>322</v>
      </c>
      <c r="B17" s="1">
        <v>9</v>
      </c>
      <c r="C17" s="8">
        <f t="shared" si="0"/>
        <v>3.6885245901639343</v>
      </c>
      <c r="D17" s="13">
        <v>24566524</v>
      </c>
      <c r="E17" s="8">
        <f t="shared" si="1"/>
        <v>35.381433851063214</v>
      </c>
      <c r="F17" s="84" t="s">
        <v>64</v>
      </c>
      <c r="K17" s="2" t="s">
        <v>86</v>
      </c>
    </row>
    <row r="18" spans="1:9" ht="21" customHeight="1">
      <c r="A18" s="7"/>
      <c r="B18" s="1"/>
      <c r="C18" s="8"/>
      <c r="D18" s="9"/>
      <c r="E18" s="8"/>
      <c r="F18" s="1"/>
      <c r="I18" s="15"/>
    </row>
    <row r="19" spans="1:9" ht="21" customHeight="1">
      <c r="A19" s="7"/>
      <c r="B19" s="1"/>
      <c r="C19" s="8"/>
      <c r="D19" s="9"/>
      <c r="E19" s="8"/>
      <c r="F19" s="1"/>
      <c r="I19" s="15"/>
    </row>
    <row r="20" spans="1:6" ht="21.75" customHeight="1">
      <c r="A20" s="16" t="s">
        <v>18</v>
      </c>
      <c r="B20" s="17">
        <f>SUM(B8:B19)</f>
        <v>58</v>
      </c>
      <c r="C20" s="26">
        <f>SUM(C8:C19)</f>
        <v>23.770491803278688</v>
      </c>
      <c r="D20" s="18">
        <f>SUM(D8:D19)</f>
        <v>38668470</v>
      </c>
      <c r="E20" s="26">
        <f>D20*100/85023500</f>
        <v>45.47974383552783</v>
      </c>
      <c r="F20" s="17"/>
    </row>
    <row r="21" spans="1:6" ht="20.25">
      <c r="A21" s="78"/>
      <c r="B21" s="78"/>
      <c r="C21" s="78"/>
      <c r="D21" s="78"/>
      <c r="E21" s="78"/>
      <c r="F21" s="78"/>
    </row>
    <row r="22" spans="1:6" ht="20.25">
      <c r="A22" s="364">
        <v>6</v>
      </c>
      <c r="B22" s="364"/>
      <c r="C22" s="364"/>
      <c r="D22" s="364"/>
      <c r="E22" s="364"/>
      <c r="F22" s="364"/>
    </row>
    <row r="23" spans="1:6" ht="20.25">
      <c r="A23" s="362" t="s">
        <v>323</v>
      </c>
      <c r="B23" s="362"/>
      <c r="C23" s="362"/>
      <c r="D23" s="362"/>
      <c r="E23" s="362"/>
      <c r="F23" s="362"/>
    </row>
    <row r="24" spans="1:6" ht="20.25">
      <c r="A24" s="362" t="s">
        <v>479</v>
      </c>
      <c r="B24" s="362"/>
      <c r="C24" s="362"/>
      <c r="D24" s="362"/>
      <c r="E24" s="362"/>
      <c r="F24" s="362"/>
    </row>
    <row r="25" spans="1:6" ht="20.25">
      <c r="A25" s="363" t="s">
        <v>1</v>
      </c>
      <c r="B25" s="363"/>
      <c r="C25" s="363"/>
      <c r="D25" s="363"/>
      <c r="E25" s="363"/>
      <c r="F25" s="363"/>
    </row>
    <row r="26" spans="1:6" ht="81">
      <c r="A26" s="3" t="s">
        <v>20</v>
      </c>
      <c r="B26" s="3" t="s">
        <v>21</v>
      </c>
      <c r="C26" s="3" t="s">
        <v>22</v>
      </c>
      <c r="D26" s="3" t="s">
        <v>23</v>
      </c>
      <c r="E26" s="3" t="s">
        <v>24</v>
      </c>
      <c r="F26" s="3" t="s">
        <v>25</v>
      </c>
    </row>
    <row r="27" spans="1:6" ht="20.25">
      <c r="A27" s="19" t="s">
        <v>44</v>
      </c>
      <c r="B27" s="1"/>
      <c r="C27" s="1"/>
      <c r="D27" s="1"/>
      <c r="E27" s="1"/>
      <c r="F27" s="1"/>
    </row>
    <row r="28" spans="1:10" ht="20.25">
      <c r="A28" s="7" t="s">
        <v>850</v>
      </c>
      <c r="B28" s="1">
        <v>2</v>
      </c>
      <c r="C28" s="8">
        <f>B28*100/255</f>
        <v>0.7843137254901961</v>
      </c>
      <c r="D28" s="9">
        <v>50000</v>
      </c>
      <c r="E28" s="8">
        <f>D28*100/69760076</f>
        <v>0.07167423384114432</v>
      </c>
      <c r="F28" s="1" t="s">
        <v>849</v>
      </c>
      <c r="I28" s="20"/>
      <c r="J28" s="15"/>
    </row>
    <row r="29" spans="1:6" ht="20.25">
      <c r="A29" s="7" t="s">
        <v>851</v>
      </c>
      <c r="B29" s="1">
        <v>0</v>
      </c>
      <c r="C29" s="8">
        <v>0</v>
      </c>
      <c r="D29" s="9">
        <v>0</v>
      </c>
      <c r="E29" s="8">
        <v>0</v>
      </c>
      <c r="F29" s="1"/>
    </row>
    <row r="30" spans="1:6" ht="20.25">
      <c r="A30" s="7" t="s">
        <v>852</v>
      </c>
      <c r="B30" s="1">
        <v>0</v>
      </c>
      <c r="C30" s="8">
        <v>0</v>
      </c>
      <c r="D30" s="9">
        <v>0</v>
      </c>
      <c r="E30" s="8">
        <v>0</v>
      </c>
      <c r="F30" s="1"/>
    </row>
    <row r="31" spans="1:6" ht="20.25">
      <c r="A31" s="14" t="s">
        <v>853</v>
      </c>
      <c r="B31" s="1">
        <v>0</v>
      </c>
      <c r="C31" s="8">
        <v>0</v>
      </c>
      <c r="D31" s="9">
        <v>0</v>
      </c>
      <c r="E31" s="8">
        <v>0</v>
      </c>
      <c r="F31" s="1"/>
    </row>
    <row r="32" spans="1:6" ht="20.25">
      <c r="A32" s="83" t="s">
        <v>854</v>
      </c>
      <c r="B32" s="1">
        <v>0</v>
      </c>
      <c r="C32" s="8">
        <v>0</v>
      </c>
      <c r="D32" s="9">
        <v>0</v>
      </c>
      <c r="E32" s="8">
        <v>0</v>
      </c>
      <c r="F32" s="1"/>
    </row>
    <row r="33" spans="1:8" ht="20.25">
      <c r="A33" s="7" t="s">
        <v>855</v>
      </c>
      <c r="B33" s="1">
        <v>0</v>
      </c>
      <c r="C33" s="8">
        <v>0</v>
      </c>
      <c r="D33" s="9">
        <v>0</v>
      </c>
      <c r="E33" s="8">
        <v>0</v>
      </c>
      <c r="F33" s="1"/>
      <c r="H33" s="20"/>
    </row>
    <row r="34" spans="1:8" ht="20.25">
      <c r="A34" s="7" t="s">
        <v>856</v>
      </c>
      <c r="B34" s="1">
        <v>10</v>
      </c>
      <c r="C34" s="8">
        <f>B34*100/255</f>
        <v>3.9215686274509802</v>
      </c>
      <c r="D34" s="9">
        <v>690000</v>
      </c>
      <c r="E34" s="8">
        <f>D34*100/69760076</f>
        <v>0.9891044270077917</v>
      </c>
      <c r="F34" s="1" t="s">
        <v>51</v>
      </c>
      <c r="H34" s="20"/>
    </row>
    <row r="35" spans="1:6" ht="20.25">
      <c r="A35" s="7" t="s">
        <v>857</v>
      </c>
      <c r="B35" s="1">
        <v>0</v>
      </c>
      <c r="C35" s="8">
        <v>0</v>
      </c>
      <c r="D35" s="12">
        <v>0</v>
      </c>
      <c r="E35" s="8">
        <v>0</v>
      </c>
      <c r="F35" s="1"/>
    </row>
    <row r="36" spans="1:6" ht="20.25">
      <c r="A36" s="14" t="s">
        <v>858</v>
      </c>
      <c r="B36" s="1">
        <v>0</v>
      </c>
      <c r="C36" s="8">
        <v>0</v>
      </c>
      <c r="D36" s="12">
        <v>0</v>
      </c>
      <c r="E36" s="8">
        <v>0</v>
      </c>
      <c r="F36" s="84"/>
    </row>
    <row r="37" spans="1:6" ht="20.25">
      <c r="A37" s="11" t="s">
        <v>859</v>
      </c>
      <c r="B37" s="1">
        <v>0</v>
      </c>
      <c r="C37" s="8">
        <v>0</v>
      </c>
      <c r="D37" s="12">
        <v>0</v>
      </c>
      <c r="E37" s="8">
        <v>0</v>
      </c>
      <c r="F37" s="79"/>
    </row>
    <row r="38" spans="1:6" ht="26.25" customHeight="1">
      <c r="A38" s="11"/>
      <c r="B38" s="1"/>
      <c r="C38" s="26"/>
      <c r="D38" s="13"/>
      <c r="E38" s="26"/>
      <c r="F38" s="79"/>
    </row>
    <row r="39" spans="1:8" ht="24" customHeight="1">
      <c r="A39" s="7"/>
      <c r="B39" s="1"/>
      <c r="C39" s="26"/>
      <c r="D39" s="9"/>
      <c r="E39" s="26"/>
      <c r="F39" s="1"/>
      <c r="H39" s="24"/>
    </row>
    <row r="40" spans="1:8" ht="24" customHeight="1">
      <c r="A40" s="16" t="s">
        <v>18</v>
      </c>
      <c r="B40" s="17">
        <f>SUM(B28:B39)</f>
        <v>12</v>
      </c>
      <c r="C40" s="26">
        <f>B40*100/255</f>
        <v>4.705882352941177</v>
      </c>
      <c r="D40" s="18">
        <f>SUM(D28:D39)</f>
        <v>740000</v>
      </c>
      <c r="E40" s="26">
        <f>D40*100/69760076</f>
        <v>1.060778660848936</v>
      </c>
      <c r="F40" s="17"/>
      <c r="H40" s="20" t="s">
        <v>38</v>
      </c>
    </row>
    <row r="41" ht="20.25" customHeight="1"/>
    <row r="42" ht="20.25" customHeight="1"/>
    <row r="43" spans="1:6" ht="20.25">
      <c r="A43" s="364">
        <v>7</v>
      </c>
      <c r="B43" s="364"/>
      <c r="C43" s="364"/>
      <c r="D43" s="364"/>
      <c r="E43" s="364"/>
      <c r="F43" s="364"/>
    </row>
    <row r="44" spans="1:6" ht="20.25">
      <c r="A44" s="362" t="s">
        <v>323</v>
      </c>
      <c r="B44" s="362"/>
      <c r="C44" s="362"/>
      <c r="D44" s="362"/>
      <c r="E44" s="362"/>
      <c r="F44" s="362"/>
    </row>
    <row r="45" spans="1:6" ht="26.25" customHeight="1">
      <c r="A45" s="362" t="s">
        <v>479</v>
      </c>
      <c r="B45" s="362"/>
      <c r="C45" s="362"/>
      <c r="D45" s="362"/>
      <c r="E45" s="362"/>
      <c r="F45" s="362"/>
    </row>
    <row r="46" spans="1:6" ht="24" customHeight="1">
      <c r="A46" s="363" t="s">
        <v>1</v>
      </c>
      <c r="B46" s="363"/>
      <c r="C46" s="363"/>
      <c r="D46" s="363"/>
      <c r="E46" s="363"/>
      <c r="F46" s="363"/>
    </row>
    <row r="47" spans="1:6" ht="87.75" customHeight="1">
      <c r="A47" s="3" t="s">
        <v>20</v>
      </c>
      <c r="B47" s="3" t="s">
        <v>21</v>
      </c>
      <c r="C47" s="3" t="s">
        <v>22</v>
      </c>
      <c r="D47" s="3" t="s">
        <v>23</v>
      </c>
      <c r="E47" s="3" t="s">
        <v>24</v>
      </c>
      <c r="F47" s="3" t="s">
        <v>25</v>
      </c>
    </row>
    <row r="48" spans="1:6" ht="20.25">
      <c r="A48" s="19" t="s">
        <v>324</v>
      </c>
      <c r="B48" s="1"/>
      <c r="C48" s="1"/>
      <c r="D48" s="1"/>
      <c r="E48" s="1"/>
      <c r="F48" s="1"/>
    </row>
    <row r="49" spans="1:6" ht="20.25">
      <c r="A49" s="7" t="s">
        <v>860</v>
      </c>
      <c r="B49" s="1">
        <v>0</v>
      </c>
      <c r="C49" s="8">
        <v>0</v>
      </c>
      <c r="D49" s="9">
        <v>0</v>
      </c>
      <c r="E49" s="8">
        <v>0</v>
      </c>
      <c r="F49" s="1"/>
    </row>
    <row r="50" spans="1:6" ht="20.25">
      <c r="A50" s="7" t="s">
        <v>861</v>
      </c>
      <c r="B50" s="1">
        <v>0</v>
      </c>
      <c r="C50" s="8">
        <v>0</v>
      </c>
      <c r="D50" s="9">
        <v>0</v>
      </c>
      <c r="E50" s="8">
        <v>0</v>
      </c>
      <c r="F50" s="1"/>
    </row>
    <row r="51" spans="1:10" ht="20.25">
      <c r="A51" s="7" t="s">
        <v>862</v>
      </c>
      <c r="B51" s="1">
        <v>0</v>
      </c>
      <c r="C51" s="8">
        <v>0</v>
      </c>
      <c r="D51" s="9">
        <v>0</v>
      </c>
      <c r="E51" s="8">
        <v>0</v>
      </c>
      <c r="F51" s="1"/>
      <c r="J51" s="160">
        <f>D15+D56</f>
        <v>6560000</v>
      </c>
    </row>
    <row r="52" spans="1:10" ht="20.25">
      <c r="A52" s="14" t="s">
        <v>863</v>
      </c>
      <c r="B52" s="1">
        <v>0</v>
      </c>
      <c r="C52" s="8">
        <v>0</v>
      </c>
      <c r="D52" s="9">
        <v>0</v>
      </c>
      <c r="E52" s="8">
        <v>0</v>
      </c>
      <c r="F52" s="1"/>
      <c r="J52" s="2">
        <v>6460000</v>
      </c>
    </row>
    <row r="53" spans="1:6" ht="20.25">
      <c r="A53" s="83" t="s">
        <v>864</v>
      </c>
      <c r="B53" s="1">
        <v>0</v>
      </c>
      <c r="C53" s="8">
        <v>0</v>
      </c>
      <c r="D53" s="9">
        <v>0</v>
      </c>
      <c r="E53" s="8">
        <v>0</v>
      </c>
      <c r="F53" s="1"/>
    </row>
    <row r="54" spans="1:10" ht="21.75" customHeight="1">
      <c r="A54" s="7" t="s">
        <v>865</v>
      </c>
      <c r="B54" s="1">
        <v>0</v>
      </c>
      <c r="C54" s="8">
        <v>0</v>
      </c>
      <c r="D54" s="9">
        <v>0</v>
      </c>
      <c r="E54" s="8">
        <v>0</v>
      </c>
      <c r="F54" s="1"/>
      <c r="J54" s="160">
        <f>J52-J51</f>
        <v>-100000</v>
      </c>
    </row>
    <row r="55" spans="1:6" ht="21.75" customHeight="1">
      <c r="A55" s="7" t="s">
        <v>866</v>
      </c>
      <c r="B55" s="1">
        <v>0</v>
      </c>
      <c r="C55" s="8">
        <v>0</v>
      </c>
      <c r="D55" s="9">
        <v>0</v>
      </c>
      <c r="E55" s="8">
        <v>0</v>
      </c>
      <c r="F55" s="1"/>
    </row>
    <row r="56" spans="1:6" ht="21" customHeight="1">
      <c r="A56" s="7" t="s">
        <v>867</v>
      </c>
      <c r="B56" s="1">
        <v>3</v>
      </c>
      <c r="C56" s="8">
        <f>B56*100/255</f>
        <v>1.1764705882352942</v>
      </c>
      <c r="D56" s="12">
        <v>1094726</v>
      </c>
      <c r="E56" s="8">
        <f>D56*100/69760076</f>
        <v>1.5692729463196113</v>
      </c>
      <c r="F56" s="1" t="s">
        <v>42</v>
      </c>
    </row>
    <row r="57" spans="1:6" ht="21.75" customHeight="1">
      <c r="A57" s="14" t="s">
        <v>868</v>
      </c>
      <c r="B57" s="1">
        <v>5</v>
      </c>
      <c r="C57" s="8">
        <f>B57*100/255</f>
        <v>1.9607843137254901</v>
      </c>
      <c r="D57" s="9">
        <v>160000</v>
      </c>
      <c r="E57" s="8">
        <f>D57*100/69760076</f>
        <v>0.22935754829166183</v>
      </c>
      <c r="F57" s="84" t="s">
        <v>87</v>
      </c>
    </row>
    <row r="58" spans="1:6" ht="21.75" customHeight="1">
      <c r="A58" s="11" t="s">
        <v>869</v>
      </c>
      <c r="B58" s="1">
        <v>0</v>
      </c>
      <c r="C58" s="8">
        <v>0</v>
      </c>
      <c r="D58" s="9">
        <v>0</v>
      </c>
      <c r="E58" s="8">
        <v>0</v>
      </c>
      <c r="F58" s="79"/>
    </row>
    <row r="59" spans="1:6" ht="20.25">
      <c r="A59" s="25"/>
      <c r="B59" s="1"/>
      <c r="C59" s="26"/>
      <c r="D59" s="21"/>
      <c r="E59" s="8"/>
      <c r="F59" s="1"/>
    </row>
    <row r="60" spans="1:6" ht="20.25">
      <c r="A60" s="16" t="s">
        <v>18</v>
      </c>
      <c r="B60" s="17">
        <f>SUM(B54:B59)</f>
        <v>8</v>
      </c>
      <c r="C60" s="26">
        <f>B60*100/255</f>
        <v>3.1372549019607843</v>
      </c>
      <c r="D60" s="18">
        <f>SUM(D54:D59)</f>
        <v>1254726</v>
      </c>
      <c r="E60" s="8">
        <f>D60*100/69670076</f>
        <v>1.8009539705396618</v>
      </c>
      <c r="F60" s="17"/>
    </row>
    <row r="64" spans="1:6" ht="20.25">
      <c r="A64" s="364">
        <v>8</v>
      </c>
      <c r="B64" s="364"/>
      <c r="C64" s="364"/>
      <c r="D64" s="364"/>
      <c r="E64" s="364"/>
      <c r="F64" s="364"/>
    </row>
    <row r="65" spans="1:6" ht="20.25">
      <c r="A65" s="362" t="s">
        <v>323</v>
      </c>
      <c r="B65" s="362"/>
      <c r="C65" s="362"/>
      <c r="D65" s="362"/>
      <c r="E65" s="362"/>
      <c r="F65" s="362"/>
    </row>
    <row r="66" spans="1:6" ht="20.25">
      <c r="A66" s="362" t="s">
        <v>479</v>
      </c>
      <c r="B66" s="362"/>
      <c r="C66" s="362"/>
      <c r="D66" s="362"/>
      <c r="E66" s="362"/>
      <c r="F66" s="362"/>
    </row>
    <row r="67" spans="1:6" ht="20.25">
      <c r="A67" s="363" t="s">
        <v>1</v>
      </c>
      <c r="B67" s="363"/>
      <c r="C67" s="363"/>
      <c r="D67" s="363"/>
      <c r="E67" s="363"/>
      <c r="F67" s="363"/>
    </row>
    <row r="68" spans="1:6" ht="81">
      <c r="A68" s="3" t="s">
        <v>20</v>
      </c>
      <c r="B68" s="3" t="s">
        <v>21</v>
      </c>
      <c r="C68" s="3" t="s">
        <v>22</v>
      </c>
      <c r="D68" s="3" t="s">
        <v>23</v>
      </c>
      <c r="E68" s="3" t="s">
        <v>24</v>
      </c>
      <c r="F68" s="3" t="s">
        <v>25</v>
      </c>
    </row>
    <row r="69" spans="1:6" ht="20.25">
      <c r="A69" s="19" t="s">
        <v>45</v>
      </c>
      <c r="B69" s="1"/>
      <c r="C69" s="1"/>
      <c r="D69" s="1"/>
      <c r="E69" s="1"/>
      <c r="F69" s="1"/>
    </row>
    <row r="70" spans="1:6" ht="20.25">
      <c r="A70" s="7" t="s">
        <v>870</v>
      </c>
      <c r="B70" s="1">
        <v>42</v>
      </c>
      <c r="C70" s="8">
        <f>B70*100/255</f>
        <v>16.470588235294116</v>
      </c>
      <c r="D70" s="9">
        <v>14482500</v>
      </c>
      <c r="E70" s="8">
        <f>D70*100/69760076</f>
        <v>20.760441832087455</v>
      </c>
      <c r="F70" s="1" t="s">
        <v>334</v>
      </c>
    </row>
    <row r="71" spans="1:6" ht="20.25">
      <c r="A71" s="7" t="s">
        <v>871</v>
      </c>
      <c r="B71" s="1">
        <v>19</v>
      </c>
      <c r="C71" s="8">
        <f aca="true" t="shared" si="2" ref="C71:C82">B71*100/255</f>
        <v>7.450980392156863</v>
      </c>
      <c r="D71" s="9">
        <v>1339540</v>
      </c>
      <c r="E71" s="8">
        <f aca="true" t="shared" si="3" ref="E71:E82">D71*100/69760076</f>
        <v>1.9202100639913293</v>
      </c>
      <c r="F71" s="1" t="s">
        <v>47</v>
      </c>
    </row>
    <row r="72" spans="1:6" ht="20.25">
      <c r="A72" s="7" t="s">
        <v>872</v>
      </c>
      <c r="B72" s="1">
        <v>18</v>
      </c>
      <c r="C72" s="8">
        <f t="shared" si="2"/>
        <v>7.0588235294117645</v>
      </c>
      <c r="D72" s="9">
        <v>4832140</v>
      </c>
      <c r="E72" s="8">
        <f t="shared" si="3"/>
        <v>6.9267986462629425</v>
      </c>
      <c r="F72" s="1" t="s">
        <v>51</v>
      </c>
    </row>
    <row r="73" spans="1:6" ht="20.25">
      <c r="A73" s="14" t="s">
        <v>873</v>
      </c>
      <c r="B73" s="1">
        <v>20</v>
      </c>
      <c r="C73" s="8">
        <f t="shared" si="2"/>
        <v>7.8431372549019605</v>
      </c>
      <c r="D73" s="9">
        <v>1946080</v>
      </c>
      <c r="E73" s="8">
        <f t="shared" si="3"/>
        <v>2.789675859871483</v>
      </c>
      <c r="F73" s="1" t="s">
        <v>86</v>
      </c>
    </row>
    <row r="74" spans="1:6" ht="20.25">
      <c r="A74" s="83" t="s">
        <v>874</v>
      </c>
      <c r="B74" s="1">
        <v>19</v>
      </c>
      <c r="C74" s="8">
        <f t="shared" si="2"/>
        <v>7.450980392156863</v>
      </c>
      <c r="D74" s="9">
        <v>596040</v>
      </c>
      <c r="E74" s="8">
        <f t="shared" si="3"/>
        <v>0.8544142067735132</v>
      </c>
      <c r="F74" s="1" t="s">
        <v>84</v>
      </c>
    </row>
    <row r="75" spans="1:6" ht="20.25">
      <c r="A75" s="7" t="s">
        <v>875</v>
      </c>
      <c r="B75" s="1">
        <v>14</v>
      </c>
      <c r="C75" s="8">
        <f t="shared" si="2"/>
        <v>5.490196078431373</v>
      </c>
      <c r="D75" s="12">
        <v>870640</v>
      </c>
      <c r="E75" s="8">
        <f t="shared" si="3"/>
        <v>1.2480490990290778</v>
      </c>
      <c r="F75" s="1" t="s">
        <v>84</v>
      </c>
    </row>
    <row r="76" spans="1:6" ht="20.25">
      <c r="A76" s="7" t="s">
        <v>876</v>
      </c>
      <c r="B76" s="1">
        <v>11</v>
      </c>
      <c r="C76" s="8">
        <f t="shared" si="2"/>
        <v>4.313725490196078</v>
      </c>
      <c r="D76" s="23">
        <v>746900</v>
      </c>
      <c r="E76" s="8">
        <f t="shared" si="3"/>
        <v>1.070669705119014</v>
      </c>
      <c r="F76" s="1" t="s">
        <v>51</v>
      </c>
    </row>
    <row r="77" spans="1:6" ht="20.25">
      <c r="A77" s="7" t="s">
        <v>877</v>
      </c>
      <c r="B77" s="1">
        <v>19</v>
      </c>
      <c r="C77" s="8">
        <f t="shared" si="2"/>
        <v>7.450980392156863</v>
      </c>
      <c r="D77" s="9">
        <v>3296260</v>
      </c>
      <c r="E77" s="8">
        <f t="shared" si="3"/>
        <v>4.725138200824208</v>
      </c>
      <c r="F77" s="1" t="s">
        <v>42</v>
      </c>
    </row>
    <row r="78" spans="1:10" ht="20.25">
      <c r="A78" s="14" t="s">
        <v>878</v>
      </c>
      <c r="B78" s="1">
        <v>15</v>
      </c>
      <c r="C78" s="8">
        <f t="shared" si="2"/>
        <v>5.882352941176471</v>
      </c>
      <c r="D78" s="9">
        <v>986780</v>
      </c>
      <c r="E78" s="8">
        <f t="shared" si="3"/>
        <v>1.4145340093952878</v>
      </c>
      <c r="F78" s="84" t="s">
        <v>87</v>
      </c>
      <c r="H78" s="360">
        <v>244</v>
      </c>
      <c r="J78" s="360"/>
    </row>
    <row r="79" spans="1:6" ht="20.25">
      <c r="A79" s="11" t="s">
        <v>879</v>
      </c>
      <c r="B79" s="1">
        <v>0</v>
      </c>
      <c r="C79" s="8">
        <f t="shared" si="2"/>
        <v>0</v>
      </c>
      <c r="D79" s="13">
        <v>0</v>
      </c>
      <c r="E79" s="8">
        <f t="shared" si="3"/>
        <v>0</v>
      </c>
      <c r="F79" s="164"/>
    </row>
    <row r="80" spans="1:6" ht="20.25">
      <c r="A80" s="11"/>
      <c r="B80" s="1">
        <v>0</v>
      </c>
      <c r="C80" s="8">
        <f t="shared" si="2"/>
        <v>0</v>
      </c>
      <c r="D80" s="13">
        <v>0</v>
      </c>
      <c r="E80" s="8">
        <f t="shared" si="3"/>
        <v>0</v>
      </c>
      <c r="F80" s="79"/>
    </row>
    <row r="81" spans="1:6" ht="20.25">
      <c r="A81" s="16" t="s">
        <v>18</v>
      </c>
      <c r="B81" s="17">
        <f>SUM(B70:B80)</f>
        <v>177</v>
      </c>
      <c r="C81" s="8">
        <f t="shared" si="2"/>
        <v>69.41176470588235</v>
      </c>
      <c r="D81" s="163">
        <f>SUM(D70:D80)</f>
        <v>29096880</v>
      </c>
      <c r="E81" s="8">
        <f t="shared" si="3"/>
        <v>41.70993162335431</v>
      </c>
      <c r="F81" s="17"/>
    </row>
    <row r="82" spans="1:6" ht="20.25">
      <c r="A82" s="17" t="s">
        <v>93</v>
      </c>
      <c r="B82" s="17">
        <f>B40+B60+B20+B81</f>
        <v>255</v>
      </c>
      <c r="C82" s="8">
        <f t="shared" si="2"/>
        <v>100</v>
      </c>
      <c r="D82" s="361">
        <f>D20+D40+D60+D81</f>
        <v>69760076</v>
      </c>
      <c r="E82" s="8">
        <f t="shared" si="3"/>
        <v>100</v>
      </c>
      <c r="F82" s="17"/>
    </row>
    <row r="84" ht="20.25">
      <c r="J84" s="159">
        <v>69760076</v>
      </c>
    </row>
    <row r="85" ht="20.25">
      <c r="J85" s="159">
        <f>D82</f>
        <v>69760076</v>
      </c>
    </row>
    <row r="87" ht="20.25">
      <c r="J87" s="160">
        <f>J84-J85</f>
        <v>0</v>
      </c>
    </row>
    <row r="88" spans="7:10" ht="20.25">
      <c r="G88" s="156" t="s">
        <v>30</v>
      </c>
      <c r="I88" s="2" t="s">
        <v>331</v>
      </c>
      <c r="J88" s="2" t="s">
        <v>332</v>
      </c>
    </row>
    <row r="89" spans="2:7" ht="20.25">
      <c r="B89" s="154" t="s">
        <v>34</v>
      </c>
      <c r="C89" s="22" t="s">
        <v>326</v>
      </c>
      <c r="D89" s="154" t="s">
        <v>33</v>
      </c>
      <c r="E89" s="154" t="s">
        <v>32</v>
      </c>
      <c r="F89" s="154" t="s">
        <v>31</v>
      </c>
      <c r="G89" s="156">
        <v>260000</v>
      </c>
    </row>
    <row r="90" spans="1:7" ht="20.25">
      <c r="A90" s="2">
        <v>1</v>
      </c>
      <c r="B90" s="157">
        <v>30000</v>
      </c>
      <c r="C90" s="157"/>
      <c r="D90" s="154"/>
      <c r="E90" s="154">
        <v>130000</v>
      </c>
      <c r="F90" s="154">
        <v>6868557</v>
      </c>
      <c r="G90" s="156"/>
    </row>
    <row r="91" spans="1:7" ht="20.25">
      <c r="A91" s="2">
        <v>2</v>
      </c>
      <c r="B91" s="157">
        <v>130000</v>
      </c>
      <c r="C91" s="157">
        <v>720000</v>
      </c>
      <c r="D91" s="154">
        <v>3873700</v>
      </c>
      <c r="E91" s="154"/>
      <c r="F91" s="154"/>
      <c r="G91" s="156"/>
    </row>
    <row r="92" spans="1:9" ht="20.25">
      <c r="A92" s="2">
        <v>3</v>
      </c>
      <c r="B92" s="157">
        <v>45000</v>
      </c>
      <c r="C92" s="157"/>
      <c r="D92" s="154">
        <v>2332900</v>
      </c>
      <c r="E92" s="154"/>
      <c r="F92" s="154"/>
      <c r="G92" s="156">
        <v>1962000</v>
      </c>
      <c r="I92" s="156">
        <v>22743920</v>
      </c>
    </row>
    <row r="93" spans="1:9" ht="44.25" customHeight="1">
      <c r="A93" s="2">
        <v>4</v>
      </c>
      <c r="B93" s="157">
        <v>670680</v>
      </c>
      <c r="C93" s="157">
        <v>803700</v>
      </c>
      <c r="D93" s="154">
        <v>2327300</v>
      </c>
      <c r="E93" s="154">
        <v>973300</v>
      </c>
      <c r="F93" s="154">
        <v>4448800</v>
      </c>
      <c r="G93" s="156">
        <f>SUM(G89:G92)</f>
        <v>2222000</v>
      </c>
      <c r="I93" s="156">
        <f>SUM(I92)</f>
        <v>22743920</v>
      </c>
    </row>
    <row r="94" spans="2:6" ht="20.25">
      <c r="B94" s="158">
        <f>SUM(B90:B93)</f>
        <v>875680</v>
      </c>
      <c r="C94" s="162">
        <f>SUM(C91:C93)</f>
        <v>1523700</v>
      </c>
      <c r="D94" s="155">
        <f>SUM(D91:D93)</f>
        <v>8533900</v>
      </c>
      <c r="E94" s="155">
        <f>SUM(E90:E93)</f>
        <v>1103300</v>
      </c>
      <c r="F94" s="155">
        <f>SUM(F90:F93)</f>
        <v>11317357</v>
      </c>
    </row>
    <row r="98" ht="20.25">
      <c r="C98" s="22">
        <v>1523700</v>
      </c>
    </row>
    <row r="100" ht="20.25">
      <c r="C100" s="161">
        <f>C98-C94</f>
        <v>0</v>
      </c>
    </row>
  </sheetData>
  <sheetProtection/>
  <mergeCells count="17">
    <mergeCell ref="A65:F65"/>
    <mergeCell ref="A5:F5"/>
    <mergeCell ref="A23:F23"/>
    <mergeCell ref="A24:F24"/>
    <mergeCell ref="A25:F25"/>
    <mergeCell ref="A44:F44"/>
    <mergeCell ref="A45:F45"/>
    <mergeCell ref="A66:F66"/>
    <mergeCell ref="A67:F67"/>
    <mergeCell ref="A46:F46"/>
    <mergeCell ref="A4:F4"/>
    <mergeCell ref="A1:F1"/>
    <mergeCell ref="A22:F22"/>
    <mergeCell ref="A43:F43"/>
    <mergeCell ref="A2:F2"/>
    <mergeCell ref="A3:F3"/>
    <mergeCell ref="A64:F64"/>
  </mergeCells>
  <printOptions/>
  <pageMargins left="0.5905511811023623" right="0" top="0.7480314960629921" bottom="0.3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V260"/>
  <sheetViews>
    <sheetView zoomScale="110" zoomScaleNormal="110" zoomScaleSheetLayoutView="100" workbookViewId="0" topLeftCell="A226">
      <selection activeCell="U243" sqref="U243"/>
    </sheetView>
  </sheetViews>
  <sheetFormatPr defaultColWidth="9.140625" defaultRowHeight="21.75" customHeight="1"/>
  <cols>
    <col min="1" max="1" width="4.140625" style="63" customWidth="1"/>
    <col min="2" max="2" width="22.8515625" style="33" customWidth="1"/>
    <col min="3" max="3" width="37.8515625" style="279" customWidth="1"/>
    <col min="4" max="4" width="10.57421875" style="245" customWidth="1"/>
    <col min="5" max="5" width="9.421875" style="245" customWidth="1"/>
    <col min="6" max="6" width="8.140625" style="143" customWidth="1"/>
    <col min="7" max="7" width="3.28125" style="63" customWidth="1"/>
    <col min="8" max="8" width="3.421875" style="63" customWidth="1"/>
    <col min="9" max="9" width="3.28125" style="63" customWidth="1"/>
    <col min="10" max="10" width="3.421875" style="63" customWidth="1"/>
    <col min="11" max="11" width="3.140625" style="63" customWidth="1"/>
    <col min="12" max="13" width="3.421875" style="63" customWidth="1"/>
    <col min="14" max="14" width="3.57421875" style="63" customWidth="1"/>
    <col min="15" max="15" width="3.421875" style="63" customWidth="1"/>
    <col min="16" max="16" width="3.140625" style="63" customWidth="1"/>
    <col min="17" max="17" width="3.421875" style="63" customWidth="1"/>
    <col min="18" max="18" width="3.140625" style="63" customWidth="1"/>
    <col min="19" max="19" width="7.57421875" style="63" customWidth="1"/>
    <col min="20" max="21" width="9.00390625" style="63" customWidth="1"/>
    <col min="22" max="22" width="10.421875" style="245" customWidth="1"/>
    <col min="23" max="16384" width="9.00390625" style="63" customWidth="1"/>
  </cols>
  <sheetData>
    <row r="1" spans="1:22" ht="21.75" customHeight="1">
      <c r="A1" s="368">
        <v>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V1" s="63"/>
    </row>
    <row r="2" spans="1:22" ht="21.75" customHeight="1">
      <c r="A2" s="386" t="s">
        <v>97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V2" s="63"/>
    </row>
    <row r="3" spans="1:22" ht="21.75" customHeight="1">
      <c r="A3" s="386" t="s"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V3" s="63"/>
    </row>
    <row r="4" spans="1:22" ht="21.75" customHeight="1">
      <c r="A4" s="386" t="s">
        <v>685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V4" s="63"/>
    </row>
    <row r="5" spans="1:22" ht="21.75" customHeight="1">
      <c r="A5" s="386" t="s">
        <v>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V5" s="63"/>
    </row>
    <row r="6" spans="1:22" ht="21.75" customHeight="1">
      <c r="A6" s="29" t="s">
        <v>208</v>
      </c>
      <c r="B6" s="29"/>
      <c r="C6" s="65"/>
      <c r="D6" s="66"/>
      <c r="E6" s="66"/>
      <c r="F6" s="125"/>
      <c r="G6" s="29"/>
      <c r="H6" s="29"/>
      <c r="I6" s="33"/>
      <c r="J6" s="33"/>
      <c r="K6" s="33"/>
      <c r="L6" s="33"/>
      <c r="M6" s="33"/>
      <c r="N6" s="33"/>
      <c r="O6" s="33"/>
      <c r="P6" s="33"/>
      <c r="Q6" s="33"/>
      <c r="R6" s="33"/>
      <c r="V6" s="66"/>
    </row>
    <row r="7" spans="1:22" ht="21.75" customHeight="1">
      <c r="A7" s="29"/>
      <c r="B7" s="67" t="s">
        <v>91</v>
      </c>
      <c r="C7" s="65"/>
      <c r="D7" s="66"/>
      <c r="E7" s="66"/>
      <c r="F7" s="125"/>
      <c r="G7" s="29"/>
      <c r="H7" s="29"/>
      <c r="I7" s="33"/>
      <c r="J7" s="33"/>
      <c r="K7" s="33"/>
      <c r="L7" s="33"/>
      <c r="M7" s="33"/>
      <c r="N7" s="33"/>
      <c r="O7" s="33"/>
      <c r="P7" s="33"/>
      <c r="Q7" s="33"/>
      <c r="R7" s="33"/>
      <c r="V7" s="66"/>
    </row>
    <row r="8" spans="1:22" ht="21.75" customHeight="1">
      <c r="A8" s="80" t="s">
        <v>89</v>
      </c>
      <c r="B8" s="369" t="s">
        <v>3</v>
      </c>
      <c r="C8" s="369" t="s">
        <v>4</v>
      </c>
      <c r="D8" s="371" t="s">
        <v>19</v>
      </c>
      <c r="E8" s="371" t="s">
        <v>5</v>
      </c>
      <c r="F8" s="373" t="s">
        <v>25</v>
      </c>
      <c r="G8" s="375" t="s">
        <v>480</v>
      </c>
      <c r="H8" s="365"/>
      <c r="I8" s="366"/>
      <c r="J8" s="365" t="s">
        <v>686</v>
      </c>
      <c r="K8" s="365"/>
      <c r="L8" s="365"/>
      <c r="M8" s="365"/>
      <c r="N8" s="365"/>
      <c r="O8" s="365"/>
      <c r="P8" s="365"/>
      <c r="Q8" s="365"/>
      <c r="R8" s="366"/>
      <c r="V8" s="385"/>
    </row>
    <row r="9" spans="1:22" ht="21.75" customHeight="1">
      <c r="A9" s="81" t="s">
        <v>90</v>
      </c>
      <c r="B9" s="376"/>
      <c r="C9" s="376"/>
      <c r="D9" s="377"/>
      <c r="E9" s="377"/>
      <c r="F9" s="378"/>
      <c r="G9" s="137" t="s">
        <v>17</v>
      </c>
      <c r="H9" s="137" t="s">
        <v>16</v>
      </c>
      <c r="I9" s="137" t="s">
        <v>15</v>
      </c>
      <c r="J9" s="137" t="s">
        <v>14</v>
      </c>
      <c r="K9" s="137" t="s">
        <v>12</v>
      </c>
      <c r="L9" s="137" t="s">
        <v>13</v>
      </c>
      <c r="M9" s="137" t="s">
        <v>11</v>
      </c>
      <c r="N9" s="137" t="s">
        <v>10</v>
      </c>
      <c r="O9" s="137" t="s">
        <v>9</v>
      </c>
      <c r="P9" s="137" t="s">
        <v>8</v>
      </c>
      <c r="Q9" s="137" t="s">
        <v>6</v>
      </c>
      <c r="R9" s="137" t="s">
        <v>7</v>
      </c>
      <c r="V9" s="385"/>
    </row>
    <row r="10" spans="1:22" ht="21" customHeight="1">
      <c r="A10" s="92">
        <v>1</v>
      </c>
      <c r="B10" s="102" t="s">
        <v>143</v>
      </c>
      <c r="C10" s="172" t="s">
        <v>145</v>
      </c>
      <c r="D10" s="37">
        <v>10000</v>
      </c>
      <c r="E10" s="128" t="s">
        <v>39</v>
      </c>
      <c r="F10" s="91" t="s">
        <v>47</v>
      </c>
      <c r="G10" s="107"/>
      <c r="H10" s="108"/>
      <c r="I10" s="107"/>
      <c r="J10" s="108"/>
      <c r="K10" s="107"/>
      <c r="L10" s="108"/>
      <c r="M10" s="107"/>
      <c r="N10" s="108"/>
      <c r="O10" s="107"/>
      <c r="P10" s="108"/>
      <c r="Q10" s="107"/>
      <c r="R10" s="107"/>
      <c r="V10" s="53"/>
    </row>
    <row r="11" spans="1:22" ht="21" customHeight="1">
      <c r="A11" s="92"/>
      <c r="B11" s="105" t="s">
        <v>144</v>
      </c>
      <c r="C11" s="173" t="s">
        <v>146</v>
      </c>
      <c r="D11" s="49"/>
      <c r="E11" s="53"/>
      <c r="F11" s="62"/>
      <c r="G11" s="109"/>
      <c r="H11" s="110"/>
      <c r="I11" s="109"/>
      <c r="J11" s="110"/>
      <c r="K11" s="109"/>
      <c r="L11" s="110"/>
      <c r="M11" s="109"/>
      <c r="N11" s="110"/>
      <c r="O11" s="109"/>
      <c r="P11" s="110"/>
      <c r="Q11" s="109"/>
      <c r="R11" s="109"/>
      <c r="V11" s="53"/>
    </row>
    <row r="12" spans="1:22" ht="21" customHeight="1">
      <c r="A12" s="92"/>
      <c r="B12" s="105"/>
      <c r="C12" s="118" t="s">
        <v>147</v>
      </c>
      <c r="D12" s="49"/>
      <c r="E12" s="53"/>
      <c r="F12" s="62"/>
      <c r="G12" s="109"/>
      <c r="H12" s="110"/>
      <c r="I12" s="109"/>
      <c r="J12" s="110"/>
      <c r="K12" s="109"/>
      <c r="L12" s="110"/>
      <c r="M12" s="109"/>
      <c r="N12" s="110"/>
      <c r="O12" s="109"/>
      <c r="P12" s="110"/>
      <c r="Q12" s="109"/>
      <c r="R12" s="109"/>
      <c r="V12" s="53"/>
    </row>
    <row r="13" spans="1:22" ht="21" customHeight="1">
      <c r="A13" s="100"/>
      <c r="B13" s="103"/>
      <c r="C13" s="119" t="s">
        <v>373</v>
      </c>
      <c r="D13" s="113"/>
      <c r="E13" s="250"/>
      <c r="F13" s="104"/>
      <c r="G13" s="111"/>
      <c r="H13" s="112"/>
      <c r="I13" s="111"/>
      <c r="J13" s="112"/>
      <c r="K13" s="111"/>
      <c r="L13" s="112"/>
      <c r="M13" s="111"/>
      <c r="N13" s="112"/>
      <c r="O13" s="111"/>
      <c r="P13" s="112"/>
      <c r="Q13" s="111"/>
      <c r="R13" s="111"/>
      <c r="V13" s="53"/>
    </row>
    <row r="14" spans="1:22" ht="19.5" customHeight="1">
      <c r="A14" s="379" t="s">
        <v>481</v>
      </c>
      <c r="B14" s="380"/>
      <c r="C14" s="381"/>
      <c r="D14" s="244">
        <f>D10</f>
        <v>10000</v>
      </c>
      <c r="E14" s="53"/>
      <c r="F14" s="77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V14" s="45"/>
    </row>
    <row r="15" spans="1:22" ht="19.5" customHeight="1">
      <c r="A15" s="145"/>
      <c r="B15" s="102"/>
      <c r="C15" s="122"/>
      <c r="D15" s="86"/>
      <c r="E15" s="53"/>
      <c r="F15" s="77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V15" s="53"/>
    </row>
    <row r="16" spans="1:22" ht="19.5" customHeight="1">
      <c r="A16" s="29"/>
      <c r="B16" s="67" t="s">
        <v>184</v>
      </c>
      <c r="C16" s="65"/>
      <c r="D16" s="66"/>
      <c r="E16" s="66"/>
      <c r="F16" s="125"/>
      <c r="G16" s="29"/>
      <c r="H16" s="29"/>
      <c r="I16" s="33"/>
      <c r="J16" s="33"/>
      <c r="K16" s="33"/>
      <c r="L16" s="33"/>
      <c r="M16" s="33"/>
      <c r="N16" s="33"/>
      <c r="O16" s="33"/>
      <c r="P16" s="33"/>
      <c r="Q16" s="33"/>
      <c r="R16" s="33"/>
      <c r="V16" s="53"/>
    </row>
    <row r="17" spans="1:22" ht="19.5" customHeight="1">
      <c r="A17" s="80" t="s">
        <v>89</v>
      </c>
      <c r="B17" s="369" t="s">
        <v>3</v>
      </c>
      <c r="C17" s="369" t="s">
        <v>4</v>
      </c>
      <c r="D17" s="371" t="s">
        <v>19</v>
      </c>
      <c r="E17" s="371" t="s">
        <v>5</v>
      </c>
      <c r="F17" s="373" t="s">
        <v>25</v>
      </c>
      <c r="G17" s="375" t="s">
        <v>480</v>
      </c>
      <c r="H17" s="365"/>
      <c r="I17" s="366"/>
      <c r="J17" s="365" t="s">
        <v>686</v>
      </c>
      <c r="K17" s="365"/>
      <c r="L17" s="365"/>
      <c r="M17" s="365"/>
      <c r="N17" s="365"/>
      <c r="O17" s="365"/>
      <c r="P17" s="365"/>
      <c r="Q17" s="365"/>
      <c r="R17" s="366"/>
      <c r="V17" s="53"/>
    </row>
    <row r="18" spans="1:22" ht="19.5" customHeight="1">
      <c r="A18" s="81" t="s">
        <v>90</v>
      </c>
      <c r="B18" s="376"/>
      <c r="C18" s="376"/>
      <c r="D18" s="377"/>
      <c r="E18" s="377"/>
      <c r="F18" s="378"/>
      <c r="G18" s="137" t="s">
        <v>17</v>
      </c>
      <c r="H18" s="137" t="s">
        <v>16</v>
      </c>
      <c r="I18" s="137" t="s">
        <v>15</v>
      </c>
      <c r="J18" s="137" t="s">
        <v>14</v>
      </c>
      <c r="K18" s="137" t="s">
        <v>12</v>
      </c>
      <c r="L18" s="137" t="s">
        <v>13</v>
      </c>
      <c r="M18" s="137" t="s">
        <v>11</v>
      </c>
      <c r="N18" s="137" t="s">
        <v>10</v>
      </c>
      <c r="O18" s="137" t="s">
        <v>9</v>
      </c>
      <c r="P18" s="137" t="s">
        <v>8</v>
      </c>
      <c r="Q18" s="137" t="s">
        <v>6</v>
      </c>
      <c r="R18" s="137" t="s">
        <v>7</v>
      </c>
      <c r="V18" s="53"/>
    </row>
    <row r="19" spans="1:22" ht="22.5" customHeight="1">
      <c r="A19" s="251">
        <v>1</v>
      </c>
      <c r="B19" s="121" t="s">
        <v>704</v>
      </c>
      <c r="C19" s="120" t="s">
        <v>205</v>
      </c>
      <c r="D19" s="58">
        <v>40000</v>
      </c>
      <c r="E19" s="54" t="s">
        <v>40</v>
      </c>
      <c r="F19" s="76" t="s">
        <v>47</v>
      </c>
      <c r="G19" s="36"/>
      <c r="H19" s="39"/>
      <c r="I19" s="36"/>
      <c r="J19" s="39"/>
      <c r="K19" s="36"/>
      <c r="L19" s="39"/>
      <c r="M19" s="36"/>
      <c r="N19" s="39"/>
      <c r="O19" s="36"/>
      <c r="P19" s="39"/>
      <c r="Q19" s="36"/>
      <c r="R19" s="68"/>
      <c r="V19" s="53"/>
    </row>
    <row r="20" spans="1:22" ht="19.5" customHeight="1">
      <c r="A20" s="46"/>
      <c r="B20" s="122"/>
      <c r="C20" s="118" t="s">
        <v>206</v>
      </c>
      <c r="D20" s="53"/>
      <c r="E20" s="60"/>
      <c r="F20" s="77"/>
      <c r="G20" s="40"/>
      <c r="H20" s="28"/>
      <c r="I20" s="40"/>
      <c r="J20" s="28"/>
      <c r="K20" s="40"/>
      <c r="L20" s="28"/>
      <c r="M20" s="40"/>
      <c r="N20" s="28"/>
      <c r="O20" s="40"/>
      <c r="P20" s="28"/>
      <c r="Q20" s="40"/>
      <c r="R20" s="69"/>
      <c r="V20" s="53"/>
    </row>
    <row r="21" spans="1:22" ht="19.5" customHeight="1">
      <c r="A21" s="51"/>
      <c r="B21" s="186"/>
      <c r="C21" s="119" t="s">
        <v>207</v>
      </c>
      <c r="D21" s="70"/>
      <c r="E21" s="71"/>
      <c r="F21" s="75"/>
      <c r="G21" s="44"/>
      <c r="H21" s="43"/>
      <c r="I21" s="44"/>
      <c r="J21" s="43"/>
      <c r="K21" s="44"/>
      <c r="L21" s="43"/>
      <c r="M21" s="44"/>
      <c r="N21" s="43"/>
      <c r="O21" s="44"/>
      <c r="P21" s="43"/>
      <c r="Q21" s="44"/>
      <c r="R21" s="72"/>
      <c r="V21" s="53"/>
    </row>
    <row r="22" spans="1:22" ht="19.5" customHeight="1">
      <c r="A22" s="251">
        <v>2</v>
      </c>
      <c r="B22" s="121" t="s">
        <v>211</v>
      </c>
      <c r="C22" s="120" t="s">
        <v>210</v>
      </c>
      <c r="D22" s="58">
        <v>25000</v>
      </c>
      <c r="E22" s="60" t="s">
        <v>40</v>
      </c>
      <c r="F22" s="126" t="s">
        <v>47</v>
      </c>
      <c r="G22" s="36"/>
      <c r="H22" s="39"/>
      <c r="I22" s="36"/>
      <c r="J22" s="39"/>
      <c r="K22" s="36"/>
      <c r="L22" s="39"/>
      <c r="M22" s="36"/>
      <c r="N22" s="39"/>
      <c r="O22" s="36"/>
      <c r="P22" s="39"/>
      <c r="Q22" s="36"/>
      <c r="R22" s="68"/>
      <c r="V22" s="53"/>
    </row>
    <row r="23" spans="1:22" ht="20.25" customHeight="1">
      <c r="A23" s="46"/>
      <c r="B23" s="122" t="s">
        <v>212</v>
      </c>
      <c r="C23" s="118" t="s">
        <v>687</v>
      </c>
      <c r="D23" s="53"/>
      <c r="E23" s="60"/>
      <c r="F23" s="77"/>
      <c r="G23" s="40"/>
      <c r="H23" s="28"/>
      <c r="I23" s="40"/>
      <c r="J23" s="28"/>
      <c r="K23" s="40"/>
      <c r="L23" s="28"/>
      <c r="M23" s="40"/>
      <c r="N23" s="28"/>
      <c r="O23" s="40"/>
      <c r="P23" s="28"/>
      <c r="Q23" s="40"/>
      <c r="R23" s="69"/>
      <c r="V23" s="53"/>
    </row>
    <row r="24" spans="1:22" ht="19.5" customHeight="1">
      <c r="A24" s="46"/>
      <c r="B24" s="185"/>
      <c r="C24" s="118" t="s">
        <v>388</v>
      </c>
      <c r="D24" s="53"/>
      <c r="E24" s="60"/>
      <c r="F24" s="77"/>
      <c r="G24" s="40"/>
      <c r="H24" s="28"/>
      <c r="I24" s="40"/>
      <c r="J24" s="28"/>
      <c r="K24" s="40"/>
      <c r="L24" s="28"/>
      <c r="M24" s="40"/>
      <c r="N24" s="28"/>
      <c r="O24" s="40"/>
      <c r="P24" s="28"/>
      <c r="Q24" s="40"/>
      <c r="R24" s="69"/>
      <c r="V24" s="53"/>
    </row>
    <row r="25" spans="1:22" ht="19.5" customHeight="1">
      <c r="A25" s="51"/>
      <c r="B25" s="186"/>
      <c r="C25" s="119" t="s">
        <v>389</v>
      </c>
      <c r="D25" s="70"/>
      <c r="E25" s="71"/>
      <c r="F25" s="75"/>
      <c r="G25" s="44"/>
      <c r="H25" s="43"/>
      <c r="I25" s="44"/>
      <c r="J25" s="43"/>
      <c r="K25" s="44"/>
      <c r="L25" s="43"/>
      <c r="M25" s="44"/>
      <c r="N25" s="43"/>
      <c r="O25" s="44"/>
      <c r="P25" s="43"/>
      <c r="Q25" s="44"/>
      <c r="R25" s="72"/>
      <c r="V25" s="53"/>
    </row>
    <row r="26" spans="1:22" ht="19.5" customHeight="1">
      <c r="A26" s="251">
        <v>3</v>
      </c>
      <c r="B26" s="121" t="s">
        <v>701</v>
      </c>
      <c r="C26" s="120" t="s">
        <v>702</v>
      </c>
      <c r="D26" s="58">
        <v>30000</v>
      </c>
      <c r="E26" s="54" t="s">
        <v>40</v>
      </c>
      <c r="F26" s="252" t="s">
        <v>47</v>
      </c>
      <c r="G26" s="36"/>
      <c r="H26" s="39"/>
      <c r="I26" s="36"/>
      <c r="J26" s="39"/>
      <c r="K26" s="36"/>
      <c r="L26" s="39"/>
      <c r="M26" s="36"/>
      <c r="N26" s="39"/>
      <c r="O26" s="36"/>
      <c r="P26" s="39"/>
      <c r="Q26" s="36"/>
      <c r="R26" s="68"/>
      <c r="V26" s="53"/>
    </row>
    <row r="27" spans="1:22" ht="19.5" customHeight="1">
      <c r="A27" s="51"/>
      <c r="B27" s="123" t="s">
        <v>700</v>
      </c>
      <c r="C27" s="119" t="s">
        <v>703</v>
      </c>
      <c r="D27" s="70"/>
      <c r="E27" s="71"/>
      <c r="F27" s="75"/>
      <c r="G27" s="44"/>
      <c r="H27" s="43"/>
      <c r="I27" s="44"/>
      <c r="J27" s="43"/>
      <c r="K27" s="44"/>
      <c r="L27" s="43"/>
      <c r="M27" s="44"/>
      <c r="N27" s="43"/>
      <c r="O27" s="44"/>
      <c r="P27" s="43"/>
      <c r="Q27" s="44"/>
      <c r="R27" s="72"/>
      <c r="V27" s="53"/>
    </row>
    <row r="28" spans="1:22" ht="19.5" customHeight="1">
      <c r="A28" s="367">
        <v>10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V28" s="53"/>
    </row>
    <row r="29" spans="1:22" ht="19.5" customHeight="1">
      <c r="A29" s="29"/>
      <c r="B29" s="67" t="s">
        <v>482</v>
      </c>
      <c r="C29" s="65"/>
      <c r="D29" s="66"/>
      <c r="E29" s="66"/>
      <c r="F29" s="125"/>
      <c r="G29" s="29"/>
      <c r="H29" s="29"/>
      <c r="I29" s="33"/>
      <c r="J29" s="33"/>
      <c r="K29" s="33"/>
      <c r="L29" s="33"/>
      <c r="M29" s="33"/>
      <c r="N29" s="33"/>
      <c r="O29" s="33"/>
      <c r="P29" s="33"/>
      <c r="Q29" s="33"/>
      <c r="R29" s="33"/>
      <c r="V29" s="53"/>
    </row>
    <row r="30" spans="1:22" ht="19.5" customHeight="1">
      <c r="A30" s="80" t="s">
        <v>89</v>
      </c>
      <c r="B30" s="369" t="s">
        <v>3</v>
      </c>
      <c r="C30" s="369" t="s">
        <v>4</v>
      </c>
      <c r="D30" s="371" t="s">
        <v>19</v>
      </c>
      <c r="E30" s="371" t="s">
        <v>5</v>
      </c>
      <c r="F30" s="373" t="s">
        <v>25</v>
      </c>
      <c r="G30" s="375" t="s">
        <v>480</v>
      </c>
      <c r="H30" s="365"/>
      <c r="I30" s="366"/>
      <c r="J30" s="365" t="s">
        <v>686</v>
      </c>
      <c r="K30" s="365"/>
      <c r="L30" s="365"/>
      <c r="M30" s="365"/>
      <c r="N30" s="365"/>
      <c r="O30" s="365"/>
      <c r="P30" s="365"/>
      <c r="Q30" s="365"/>
      <c r="R30" s="366"/>
      <c r="V30" s="53"/>
    </row>
    <row r="31" spans="1:22" ht="19.5" customHeight="1">
      <c r="A31" s="81" t="s">
        <v>90</v>
      </c>
      <c r="B31" s="376"/>
      <c r="C31" s="376"/>
      <c r="D31" s="377"/>
      <c r="E31" s="377"/>
      <c r="F31" s="378"/>
      <c r="G31" s="137" t="s">
        <v>17</v>
      </c>
      <c r="H31" s="137" t="s">
        <v>16</v>
      </c>
      <c r="I31" s="137" t="s">
        <v>15</v>
      </c>
      <c r="J31" s="137" t="s">
        <v>14</v>
      </c>
      <c r="K31" s="137" t="s">
        <v>12</v>
      </c>
      <c r="L31" s="137" t="s">
        <v>13</v>
      </c>
      <c r="M31" s="137" t="s">
        <v>11</v>
      </c>
      <c r="N31" s="137" t="s">
        <v>10</v>
      </c>
      <c r="O31" s="137" t="s">
        <v>9</v>
      </c>
      <c r="P31" s="137" t="s">
        <v>8</v>
      </c>
      <c r="Q31" s="137" t="s">
        <v>6</v>
      </c>
      <c r="R31" s="137" t="s">
        <v>7</v>
      </c>
      <c r="V31" s="53"/>
    </row>
    <row r="32" spans="1:22" ht="19.5" customHeight="1">
      <c r="A32" s="251">
        <v>4</v>
      </c>
      <c r="B32" s="121" t="s">
        <v>211</v>
      </c>
      <c r="C32" s="120" t="s">
        <v>210</v>
      </c>
      <c r="D32" s="58">
        <v>25000</v>
      </c>
      <c r="E32" s="54" t="s">
        <v>40</v>
      </c>
      <c r="F32" s="252" t="s">
        <v>47</v>
      </c>
      <c r="G32" s="36"/>
      <c r="H32" s="39"/>
      <c r="I32" s="36"/>
      <c r="J32" s="39"/>
      <c r="K32" s="36"/>
      <c r="L32" s="39"/>
      <c r="M32" s="36"/>
      <c r="N32" s="39"/>
      <c r="O32" s="36"/>
      <c r="P32" s="39"/>
      <c r="Q32" s="36"/>
      <c r="R32" s="68"/>
      <c r="V32" s="53"/>
    </row>
    <row r="33" spans="1:22" ht="19.5" customHeight="1">
      <c r="A33" s="46"/>
      <c r="B33" s="122" t="s">
        <v>213</v>
      </c>
      <c r="C33" s="118" t="s">
        <v>688</v>
      </c>
      <c r="D33" s="53"/>
      <c r="E33" s="60"/>
      <c r="F33" s="77"/>
      <c r="G33" s="40"/>
      <c r="H33" s="28"/>
      <c r="I33" s="40"/>
      <c r="J33" s="28"/>
      <c r="K33" s="40"/>
      <c r="L33" s="28"/>
      <c r="M33" s="40"/>
      <c r="N33" s="28"/>
      <c r="O33" s="40"/>
      <c r="P33" s="28"/>
      <c r="Q33" s="40"/>
      <c r="R33" s="69"/>
      <c r="V33" s="53"/>
    </row>
    <row r="34" spans="1:22" ht="19.5" customHeight="1">
      <c r="A34" s="46"/>
      <c r="B34" s="122"/>
      <c r="C34" s="118" t="s">
        <v>422</v>
      </c>
      <c r="D34" s="53"/>
      <c r="E34" s="60"/>
      <c r="F34" s="77"/>
      <c r="G34" s="40"/>
      <c r="H34" s="28"/>
      <c r="I34" s="40"/>
      <c r="J34" s="28"/>
      <c r="K34" s="40"/>
      <c r="L34" s="28"/>
      <c r="M34" s="40"/>
      <c r="N34" s="28"/>
      <c r="O34" s="40"/>
      <c r="P34" s="28"/>
      <c r="Q34" s="40"/>
      <c r="R34" s="69"/>
      <c r="V34" s="53"/>
    </row>
    <row r="35" spans="1:22" ht="19.5" customHeight="1">
      <c r="A35" s="51"/>
      <c r="B35" s="186"/>
      <c r="C35" s="119" t="s">
        <v>483</v>
      </c>
      <c r="D35" s="70"/>
      <c r="E35" s="71"/>
      <c r="F35" s="75"/>
      <c r="G35" s="44"/>
      <c r="H35" s="43"/>
      <c r="I35" s="44"/>
      <c r="J35" s="43"/>
      <c r="K35" s="44"/>
      <c r="L35" s="43"/>
      <c r="M35" s="44"/>
      <c r="N35" s="43"/>
      <c r="O35" s="44"/>
      <c r="P35" s="43"/>
      <c r="Q35" s="44"/>
      <c r="R35" s="72"/>
      <c r="V35" s="53"/>
    </row>
    <row r="36" spans="1:22" ht="19.5" customHeight="1">
      <c r="A36" s="46">
        <v>5</v>
      </c>
      <c r="B36" s="185" t="s">
        <v>484</v>
      </c>
      <c r="C36" s="118" t="s">
        <v>381</v>
      </c>
      <c r="D36" s="53">
        <v>5000</v>
      </c>
      <c r="E36" s="54" t="s">
        <v>40</v>
      </c>
      <c r="F36" s="252" t="s">
        <v>47</v>
      </c>
      <c r="G36" s="40"/>
      <c r="H36" s="28"/>
      <c r="I36" s="40"/>
      <c r="J36" s="28"/>
      <c r="K36" s="40"/>
      <c r="L36" s="28"/>
      <c r="M36" s="40"/>
      <c r="N36" s="28"/>
      <c r="O36" s="40"/>
      <c r="P36" s="28"/>
      <c r="Q36" s="40"/>
      <c r="R36" s="69"/>
      <c r="V36" s="53"/>
    </row>
    <row r="37" spans="1:22" ht="17.25" customHeight="1">
      <c r="A37" s="46"/>
      <c r="B37" s="185"/>
      <c r="C37" s="118" t="s">
        <v>485</v>
      </c>
      <c r="D37" s="53"/>
      <c r="E37" s="60"/>
      <c r="F37" s="77"/>
      <c r="G37" s="40"/>
      <c r="H37" s="28"/>
      <c r="I37" s="40"/>
      <c r="J37" s="28"/>
      <c r="K37" s="40"/>
      <c r="L37" s="28"/>
      <c r="M37" s="40"/>
      <c r="N37" s="28"/>
      <c r="O37" s="40"/>
      <c r="P37" s="28"/>
      <c r="Q37" s="40"/>
      <c r="R37" s="69"/>
      <c r="V37" s="53"/>
    </row>
    <row r="38" spans="1:22" ht="18" customHeight="1">
      <c r="A38" s="46"/>
      <c r="B38" s="185"/>
      <c r="C38" s="118" t="s">
        <v>689</v>
      </c>
      <c r="D38" s="53"/>
      <c r="E38" s="60"/>
      <c r="F38" s="77"/>
      <c r="G38" s="40"/>
      <c r="H38" s="28"/>
      <c r="I38" s="40"/>
      <c r="J38" s="28"/>
      <c r="K38" s="40"/>
      <c r="L38" s="28"/>
      <c r="M38" s="40"/>
      <c r="N38" s="28"/>
      <c r="O38" s="40"/>
      <c r="P38" s="28"/>
      <c r="Q38" s="40"/>
      <c r="R38" s="69"/>
      <c r="V38" s="74"/>
    </row>
    <row r="39" spans="1:22" ht="18" customHeight="1">
      <c r="A39" s="46"/>
      <c r="B39" s="253"/>
      <c r="C39" s="119"/>
      <c r="D39" s="53"/>
      <c r="E39" s="60"/>
      <c r="F39" s="77"/>
      <c r="G39" s="40"/>
      <c r="H39" s="28"/>
      <c r="I39" s="40"/>
      <c r="J39" s="28"/>
      <c r="K39" s="40"/>
      <c r="L39" s="28"/>
      <c r="M39" s="40"/>
      <c r="N39" s="28"/>
      <c r="O39" s="40"/>
      <c r="P39" s="28"/>
      <c r="Q39" s="40"/>
      <c r="R39" s="69"/>
      <c r="V39" s="33"/>
    </row>
    <row r="40" spans="1:22" ht="19.5" customHeight="1">
      <c r="A40" s="251">
        <v>6</v>
      </c>
      <c r="B40" s="185" t="s">
        <v>484</v>
      </c>
      <c r="C40" s="118" t="s">
        <v>381</v>
      </c>
      <c r="D40" s="58">
        <v>10000</v>
      </c>
      <c r="E40" s="54" t="s">
        <v>40</v>
      </c>
      <c r="F40" s="252" t="s">
        <v>47</v>
      </c>
      <c r="G40" s="36"/>
      <c r="H40" s="39"/>
      <c r="I40" s="36"/>
      <c r="J40" s="39"/>
      <c r="K40" s="36"/>
      <c r="L40" s="39"/>
      <c r="M40" s="36"/>
      <c r="N40" s="39"/>
      <c r="O40" s="36"/>
      <c r="P40" s="39"/>
      <c r="Q40" s="36"/>
      <c r="R40" s="68"/>
      <c r="V40" s="82"/>
    </row>
    <row r="41" spans="1:22" ht="21.75" customHeight="1">
      <c r="A41" s="46"/>
      <c r="B41" s="185"/>
      <c r="C41" s="118" t="s">
        <v>486</v>
      </c>
      <c r="D41" s="53"/>
      <c r="E41" s="60"/>
      <c r="F41" s="77"/>
      <c r="G41" s="40"/>
      <c r="H41" s="28"/>
      <c r="I41" s="40"/>
      <c r="J41" s="28"/>
      <c r="K41" s="40"/>
      <c r="L41" s="28"/>
      <c r="M41" s="40"/>
      <c r="N41" s="28"/>
      <c r="O41" s="40"/>
      <c r="P41" s="28"/>
      <c r="Q41" s="40"/>
      <c r="R41" s="69"/>
      <c r="V41" s="45"/>
    </row>
    <row r="42" spans="1:22" ht="21.75" customHeight="1">
      <c r="A42" s="46"/>
      <c r="B42" s="185"/>
      <c r="C42" s="118" t="s">
        <v>690</v>
      </c>
      <c r="D42" s="53"/>
      <c r="E42" s="60"/>
      <c r="F42" s="77"/>
      <c r="G42" s="40"/>
      <c r="H42" s="28"/>
      <c r="I42" s="40"/>
      <c r="J42" s="28"/>
      <c r="K42" s="40"/>
      <c r="L42" s="28"/>
      <c r="M42" s="40"/>
      <c r="N42" s="28"/>
      <c r="O42" s="40"/>
      <c r="P42" s="28"/>
      <c r="Q42" s="40"/>
      <c r="R42" s="69"/>
      <c r="V42" s="45"/>
    </row>
    <row r="43" spans="1:22" ht="21.75" customHeight="1">
      <c r="A43" s="51"/>
      <c r="B43" s="186"/>
      <c r="C43" s="119"/>
      <c r="D43" s="70"/>
      <c r="E43" s="71"/>
      <c r="F43" s="75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72"/>
      <c r="V43" s="45"/>
    </row>
    <row r="44" spans="1:22" ht="21.75" customHeight="1">
      <c r="A44" s="382" t="s">
        <v>487</v>
      </c>
      <c r="B44" s="383"/>
      <c r="C44" s="384"/>
      <c r="D44" s="243">
        <f>D19+D22+D26+D32+D36+D40</f>
        <v>135000</v>
      </c>
      <c r="E44" s="187"/>
      <c r="F44" s="7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V44" s="45"/>
    </row>
    <row r="45" spans="1:22" ht="21.75" customHeight="1">
      <c r="A45" s="148"/>
      <c r="B45" s="148"/>
      <c r="C45" s="148"/>
      <c r="D45" s="53"/>
      <c r="E45" s="53"/>
      <c r="F45" s="7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45"/>
    </row>
    <row r="46" spans="1:22" ht="21.75" customHeight="1">
      <c r="A46" s="148"/>
      <c r="B46" s="148"/>
      <c r="C46" s="148"/>
      <c r="D46" s="53"/>
      <c r="E46" s="53"/>
      <c r="F46" s="7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V46" s="45"/>
    </row>
    <row r="47" spans="1:22" ht="21.75" customHeight="1">
      <c r="A47" s="148"/>
      <c r="B47" s="148"/>
      <c r="C47" s="148"/>
      <c r="D47" s="53"/>
      <c r="E47" s="53"/>
      <c r="F47" s="7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V47" s="45"/>
    </row>
    <row r="48" spans="1:22" ht="21.75" customHeight="1">
      <c r="A48" s="148"/>
      <c r="B48" s="148"/>
      <c r="C48" s="148"/>
      <c r="D48" s="53"/>
      <c r="E48" s="53"/>
      <c r="F48" s="77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V48" s="45"/>
    </row>
    <row r="49" spans="1:22" ht="21.75" customHeight="1">
      <c r="A49" s="148"/>
      <c r="B49" s="148"/>
      <c r="C49" s="148"/>
      <c r="D49" s="53"/>
      <c r="E49" s="53"/>
      <c r="F49" s="77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V49" s="45"/>
    </row>
    <row r="50" spans="1:22" ht="21.75" customHeight="1">
      <c r="A50" s="148"/>
      <c r="B50" s="148"/>
      <c r="C50" s="148"/>
      <c r="D50" s="53"/>
      <c r="E50" s="53"/>
      <c r="F50" s="77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45"/>
    </row>
    <row r="51" spans="1:22" ht="21.75" customHeight="1">
      <c r="A51" s="148"/>
      <c r="B51" s="148"/>
      <c r="C51" s="148"/>
      <c r="D51" s="53"/>
      <c r="E51" s="53"/>
      <c r="F51" s="7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V51" s="45"/>
    </row>
    <row r="52" spans="1:22" ht="19.5" customHeight="1">
      <c r="A52" s="148"/>
      <c r="B52" s="148"/>
      <c r="C52" s="148"/>
      <c r="D52" s="53"/>
      <c r="E52" s="53"/>
      <c r="F52" s="7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V52" s="53"/>
    </row>
    <row r="53" spans="1:22" ht="19.5" customHeight="1">
      <c r="A53" s="148"/>
      <c r="B53" s="148"/>
      <c r="C53" s="148"/>
      <c r="D53" s="53"/>
      <c r="E53" s="53"/>
      <c r="F53" s="7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V53" s="53"/>
    </row>
    <row r="54" spans="1:22" ht="19.5" customHeight="1">
      <c r="A54" s="148"/>
      <c r="B54" s="148"/>
      <c r="C54" s="148"/>
      <c r="D54" s="53"/>
      <c r="E54" s="53"/>
      <c r="F54" s="77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V54" s="53"/>
    </row>
    <row r="55" spans="1:22" ht="19.5" customHeight="1">
      <c r="A55" s="367">
        <v>11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V55" s="53"/>
    </row>
    <row r="56" spans="1:22" ht="19.5" customHeight="1">
      <c r="A56" s="188"/>
      <c r="B56" s="67" t="s">
        <v>831</v>
      </c>
      <c r="C56" s="189"/>
      <c r="D56" s="189"/>
      <c r="E56" s="189"/>
      <c r="F56" s="190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V56" s="53"/>
    </row>
    <row r="57" spans="1:22" ht="19.5" customHeight="1">
      <c r="A57" s="80" t="s">
        <v>89</v>
      </c>
      <c r="B57" s="369" t="s">
        <v>3</v>
      </c>
      <c r="C57" s="369" t="s">
        <v>4</v>
      </c>
      <c r="D57" s="371" t="s">
        <v>19</v>
      </c>
      <c r="E57" s="371" t="s">
        <v>5</v>
      </c>
      <c r="F57" s="373" t="s">
        <v>25</v>
      </c>
      <c r="G57" s="375" t="s">
        <v>480</v>
      </c>
      <c r="H57" s="365"/>
      <c r="I57" s="366"/>
      <c r="J57" s="365" t="s">
        <v>686</v>
      </c>
      <c r="K57" s="365"/>
      <c r="L57" s="365"/>
      <c r="M57" s="365"/>
      <c r="N57" s="365"/>
      <c r="O57" s="365"/>
      <c r="P57" s="365"/>
      <c r="Q57" s="365"/>
      <c r="R57" s="366"/>
      <c r="V57" s="53"/>
    </row>
    <row r="58" spans="1:22" ht="19.5" customHeight="1">
      <c r="A58" s="81" t="s">
        <v>90</v>
      </c>
      <c r="B58" s="370"/>
      <c r="C58" s="370"/>
      <c r="D58" s="372"/>
      <c r="E58" s="372"/>
      <c r="F58" s="374"/>
      <c r="G58" s="134" t="s">
        <v>17</v>
      </c>
      <c r="H58" s="134" t="s">
        <v>16</v>
      </c>
      <c r="I58" s="134" t="s">
        <v>15</v>
      </c>
      <c r="J58" s="134" t="s">
        <v>14</v>
      </c>
      <c r="K58" s="134" t="s">
        <v>12</v>
      </c>
      <c r="L58" s="134" t="s">
        <v>13</v>
      </c>
      <c r="M58" s="134" t="s">
        <v>11</v>
      </c>
      <c r="N58" s="134" t="s">
        <v>10</v>
      </c>
      <c r="O58" s="134" t="s">
        <v>9</v>
      </c>
      <c r="P58" s="134" t="s">
        <v>8</v>
      </c>
      <c r="Q58" s="134" t="s">
        <v>6</v>
      </c>
      <c r="R58" s="134" t="s">
        <v>7</v>
      </c>
      <c r="V58" s="53"/>
    </row>
    <row r="59" spans="1:22" ht="19.5" customHeight="1">
      <c r="A59" s="254">
        <v>1</v>
      </c>
      <c r="B59" s="121" t="s">
        <v>228</v>
      </c>
      <c r="C59" s="120" t="s">
        <v>229</v>
      </c>
      <c r="D59" s="54">
        <v>20000</v>
      </c>
      <c r="E59" s="54" t="s">
        <v>40</v>
      </c>
      <c r="F59" s="76" t="s">
        <v>49</v>
      </c>
      <c r="G59" s="36"/>
      <c r="H59" s="39"/>
      <c r="I59" s="36"/>
      <c r="J59" s="39"/>
      <c r="K59" s="36"/>
      <c r="L59" s="39"/>
      <c r="M59" s="36"/>
      <c r="N59" s="39"/>
      <c r="O59" s="36"/>
      <c r="P59" s="39"/>
      <c r="Q59" s="36"/>
      <c r="R59" s="68"/>
      <c r="V59" s="53"/>
    </row>
    <row r="60" spans="1:22" ht="19.5" customHeight="1">
      <c r="A60" s="146"/>
      <c r="B60" s="122"/>
      <c r="C60" s="118" t="s">
        <v>489</v>
      </c>
      <c r="D60" s="60"/>
      <c r="E60" s="60"/>
      <c r="F60" s="77" t="s">
        <v>50</v>
      </c>
      <c r="G60" s="40"/>
      <c r="H60" s="28"/>
      <c r="I60" s="40"/>
      <c r="J60" s="28"/>
      <c r="K60" s="40"/>
      <c r="L60" s="28"/>
      <c r="M60" s="40"/>
      <c r="N60" s="28"/>
      <c r="O60" s="40"/>
      <c r="P60" s="28"/>
      <c r="Q60" s="40"/>
      <c r="R60" s="69"/>
      <c r="V60" s="53"/>
    </row>
    <row r="61" spans="1:22" ht="19.5" customHeight="1">
      <c r="A61" s="51"/>
      <c r="B61" s="186"/>
      <c r="C61" s="119" t="s">
        <v>488</v>
      </c>
      <c r="D61" s="71"/>
      <c r="E61" s="71"/>
      <c r="F61" s="75"/>
      <c r="G61" s="44"/>
      <c r="H61" s="43"/>
      <c r="I61" s="44"/>
      <c r="J61" s="43"/>
      <c r="K61" s="44"/>
      <c r="L61" s="43"/>
      <c r="M61" s="44"/>
      <c r="N61" s="43"/>
      <c r="O61" s="44"/>
      <c r="P61" s="43"/>
      <c r="Q61" s="44"/>
      <c r="R61" s="72"/>
      <c r="V61" s="53"/>
    </row>
    <row r="62" spans="1:22" ht="19.5" customHeight="1">
      <c r="A62" s="46">
        <v>2</v>
      </c>
      <c r="B62" s="122" t="s">
        <v>705</v>
      </c>
      <c r="C62" s="120" t="s">
        <v>229</v>
      </c>
      <c r="D62" s="53">
        <v>20000</v>
      </c>
      <c r="E62" s="54" t="s">
        <v>40</v>
      </c>
      <c r="F62" s="76" t="s">
        <v>49</v>
      </c>
      <c r="G62" s="40"/>
      <c r="H62" s="28"/>
      <c r="I62" s="40"/>
      <c r="J62" s="28"/>
      <c r="K62" s="40"/>
      <c r="L62" s="28"/>
      <c r="M62" s="40"/>
      <c r="N62" s="28"/>
      <c r="O62" s="40"/>
      <c r="P62" s="28"/>
      <c r="Q62" s="40"/>
      <c r="R62" s="69"/>
      <c r="V62" s="53"/>
    </row>
    <row r="63" spans="1:22" ht="19.5" customHeight="1">
      <c r="A63" s="46"/>
      <c r="B63" s="122" t="s">
        <v>706</v>
      </c>
      <c r="C63" s="118" t="s">
        <v>708</v>
      </c>
      <c r="D63" s="53"/>
      <c r="E63" s="60"/>
      <c r="F63" s="126" t="s">
        <v>50</v>
      </c>
      <c r="G63" s="40"/>
      <c r="H63" s="28"/>
      <c r="I63" s="40"/>
      <c r="J63" s="28"/>
      <c r="K63" s="40"/>
      <c r="L63" s="28"/>
      <c r="M63" s="40"/>
      <c r="N63" s="28"/>
      <c r="O63" s="40"/>
      <c r="P63" s="28"/>
      <c r="Q63" s="40"/>
      <c r="R63" s="69"/>
      <c r="V63" s="53"/>
    </row>
    <row r="64" spans="1:22" ht="19.5" customHeight="1">
      <c r="A64" s="42"/>
      <c r="B64" s="57"/>
      <c r="C64" s="119" t="s">
        <v>707</v>
      </c>
      <c r="D64" s="255"/>
      <c r="E64" s="71"/>
      <c r="F64" s="75"/>
      <c r="G64" s="44"/>
      <c r="H64" s="43"/>
      <c r="I64" s="44"/>
      <c r="J64" s="43"/>
      <c r="K64" s="44"/>
      <c r="L64" s="43"/>
      <c r="M64" s="44"/>
      <c r="N64" s="43"/>
      <c r="O64" s="44"/>
      <c r="P64" s="43"/>
      <c r="Q64" s="44"/>
      <c r="R64" s="72"/>
      <c r="V64" s="53"/>
    </row>
    <row r="65" spans="1:22" ht="19.5" customHeight="1">
      <c r="A65" s="91">
        <v>3</v>
      </c>
      <c r="B65" s="121" t="s">
        <v>290</v>
      </c>
      <c r="C65" s="120" t="s">
        <v>230</v>
      </c>
      <c r="D65" s="58">
        <v>1043550</v>
      </c>
      <c r="E65" s="54" t="s">
        <v>40</v>
      </c>
      <c r="F65" s="76" t="s">
        <v>49</v>
      </c>
      <c r="G65" s="36"/>
      <c r="H65" s="39"/>
      <c r="I65" s="36"/>
      <c r="J65" s="39"/>
      <c r="K65" s="36"/>
      <c r="L65" s="39"/>
      <c r="M65" s="36"/>
      <c r="N65" s="39"/>
      <c r="O65" s="36"/>
      <c r="P65" s="39"/>
      <c r="Q65" s="36"/>
      <c r="R65" s="68"/>
      <c r="V65" s="53"/>
    </row>
    <row r="66" spans="1:22" ht="19.5" customHeight="1">
      <c r="A66" s="100"/>
      <c r="B66" s="123" t="s">
        <v>291</v>
      </c>
      <c r="C66" s="119" t="s">
        <v>231</v>
      </c>
      <c r="D66" s="70"/>
      <c r="E66" s="71"/>
      <c r="F66" s="75" t="s">
        <v>50</v>
      </c>
      <c r="G66" s="44"/>
      <c r="H66" s="43"/>
      <c r="I66" s="44"/>
      <c r="J66" s="43"/>
      <c r="K66" s="44"/>
      <c r="L66" s="43"/>
      <c r="M66" s="44"/>
      <c r="N66" s="43"/>
      <c r="O66" s="44"/>
      <c r="P66" s="43"/>
      <c r="Q66" s="44"/>
      <c r="R66" s="72"/>
      <c r="V66" s="53"/>
    </row>
    <row r="67" spans="1:22" ht="19.5" customHeight="1">
      <c r="A67" s="46">
        <v>4</v>
      </c>
      <c r="B67" s="122" t="s">
        <v>709</v>
      </c>
      <c r="C67" s="120" t="s">
        <v>229</v>
      </c>
      <c r="D67" s="53">
        <v>20000</v>
      </c>
      <c r="E67" s="54" t="s">
        <v>40</v>
      </c>
      <c r="F67" s="76" t="s">
        <v>49</v>
      </c>
      <c r="G67" s="40"/>
      <c r="H67" s="28"/>
      <c r="I67" s="40"/>
      <c r="J67" s="28"/>
      <c r="K67" s="40"/>
      <c r="L67" s="28"/>
      <c r="M67" s="40"/>
      <c r="N67" s="28"/>
      <c r="O67" s="40"/>
      <c r="P67" s="28"/>
      <c r="Q67" s="40"/>
      <c r="R67" s="69"/>
      <c r="V67" s="53"/>
    </row>
    <row r="68" spans="1:22" ht="19.5" customHeight="1">
      <c r="A68" s="46"/>
      <c r="B68" s="122"/>
      <c r="C68" s="118" t="s">
        <v>708</v>
      </c>
      <c r="D68" s="53"/>
      <c r="E68" s="60"/>
      <c r="F68" s="126" t="s">
        <v>50</v>
      </c>
      <c r="G68" s="40"/>
      <c r="H68" s="28"/>
      <c r="I68" s="40"/>
      <c r="J68" s="28"/>
      <c r="K68" s="40"/>
      <c r="L68" s="28"/>
      <c r="M68" s="40"/>
      <c r="N68" s="28"/>
      <c r="O68" s="40"/>
      <c r="P68" s="28"/>
      <c r="Q68" s="40"/>
      <c r="R68" s="69"/>
      <c r="V68" s="82"/>
    </row>
    <row r="69" spans="1:22" ht="19.5" customHeight="1">
      <c r="A69" s="42"/>
      <c r="B69" s="57"/>
      <c r="C69" s="119" t="s">
        <v>707</v>
      </c>
      <c r="D69" s="255"/>
      <c r="E69" s="71"/>
      <c r="F69" s="75"/>
      <c r="G69" s="44"/>
      <c r="H69" s="43"/>
      <c r="I69" s="44"/>
      <c r="J69" s="43"/>
      <c r="K69" s="44"/>
      <c r="L69" s="43"/>
      <c r="M69" s="44"/>
      <c r="N69" s="43"/>
      <c r="O69" s="44"/>
      <c r="P69" s="43"/>
      <c r="Q69" s="44"/>
      <c r="R69" s="72"/>
      <c r="V69" s="149"/>
    </row>
    <row r="70" spans="1:22" ht="24.75" customHeight="1">
      <c r="A70" s="46">
        <v>5</v>
      </c>
      <c r="B70" s="122" t="s">
        <v>232</v>
      </c>
      <c r="C70" s="120" t="s">
        <v>229</v>
      </c>
      <c r="D70" s="53">
        <v>30000</v>
      </c>
      <c r="E70" s="54" t="s">
        <v>40</v>
      </c>
      <c r="F70" s="76" t="s">
        <v>49</v>
      </c>
      <c r="G70" s="40"/>
      <c r="H70" s="28"/>
      <c r="I70" s="40"/>
      <c r="J70" s="28"/>
      <c r="K70" s="40"/>
      <c r="L70" s="28"/>
      <c r="M70" s="40"/>
      <c r="N70" s="28"/>
      <c r="O70" s="40"/>
      <c r="P70" s="28"/>
      <c r="Q70" s="40"/>
      <c r="R70" s="69"/>
      <c r="V70" s="149"/>
    </row>
    <row r="71" spans="1:22" ht="21.75" customHeight="1">
      <c r="A71" s="46"/>
      <c r="B71" s="122" t="s">
        <v>233</v>
      </c>
      <c r="C71" s="118" t="s">
        <v>708</v>
      </c>
      <c r="D71" s="53"/>
      <c r="E71" s="60"/>
      <c r="F71" s="126" t="s">
        <v>50</v>
      </c>
      <c r="G71" s="40"/>
      <c r="H71" s="28"/>
      <c r="I71" s="40"/>
      <c r="J71" s="28"/>
      <c r="K71" s="40"/>
      <c r="L71" s="28"/>
      <c r="M71" s="40"/>
      <c r="N71" s="28"/>
      <c r="O71" s="40"/>
      <c r="P71" s="28"/>
      <c r="Q71" s="40"/>
      <c r="R71" s="69"/>
      <c r="V71" s="53"/>
    </row>
    <row r="72" spans="1:22" ht="21.75" customHeight="1">
      <c r="A72" s="42"/>
      <c r="B72" s="57"/>
      <c r="C72" s="119" t="s">
        <v>707</v>
      </c>
      <c r="D72" s="255"/>
      <c r="E72" s="71"/>
      <c r="F72" s="75"/>
      <c r="G72" s="44"/>
      <c r="H72" s="43"/>
      <c r="I72" s="44"/>
      <c r="J72" s="43"/>
      <c r="K72" s="44"/>
      <c r="L72" s="43"/>
      <c r="M72" s="44"/>
      <c r="N72" s="43"/>
      <c r="O72" s="44"/>
      <c r="P72" s="43"/>
      <c r="Q72" s="44"/>
      <c r="R72" s="72"/>
      <c r="V72" s="74"/>
    </row>
    <row r="73" spans="1:22" ht="21.75" customHeight="1">
      <c r="A73" s="46">
        <v>6</v>
      </c>
      <c r="B73" s="122" t="s">
        <v>710</v>
      </c>
      <c r="C73" s="120" t="s">
        <v>229</v>
      </c>
      <c r="D73" s="53">
        <v>25000</v>
      </c>
      <c r="E73" s="54" t="s">
        <v>40</v>
      </c>
      <c r="F73" s="76" t="s">
        <v>49</v>
      </c>
      <c r="G73" s="40"/>
      <c r="H73" s="28"/>
      <c r="I73" s="40"/>
      <c r="J73" s="28"/>
      <c r="K73" s="40"/>
      <c r="L73" s="28"/>
      <c r="M73" s="40"/>
      <c r="N73" s="28"/>
      <c r="O73" s="40"/>
      <c r="P73" s="28"/>
      <c r="Q73" s="40"/>
      <c r="R73" s="69"/>
      <c r="V73" s="74"/>
    </row>
    <row r="74" spans="1:22" ht="21.75" customHeight="1">
      <c r="A74" s="46"/>
      <c r="B74" s="122" t="s">
        <v>711</v>
      </c>
      <c r="C74" s="118" t="s">
        <v>708</v>
      </c>
      <c r="D74" s="53"/>
      <c r="E74" s="60"/>
      <c r="F74" s="126" t="s">
        <v>50</v>
      </c>
      <c r="G74" s="40"/>
      <c r="H74" s="28"/>
      <c r="I74" s="40"/>
      <c r="J74" s="28"/>
      <c r="K74" s="40"/>
      <c r="L74" s="28"/>
      <c r="M74" s="40"/>
      <c r="N74" s="28"/>
      <c r="O74" s="40"/>
      <c r="P74" s="28"/>
      <c r="Q74" s="40"/>
      <c r="R74" s="69"/>
      <c r="V74" s="74"/>
    </row>
    <row r="75" spans="1:22" ht="21.75" customHeight="1">
      <c r="A75" s="42"/>
      <c r="B75" s="57"/>
      <c r="C75" s="119" t="s">
        <v>707</v>
      </c>
      <c r="D75" s="255"/>
      <c r="E75" s="71"/>
      <c r="F75" s="75"/>
      <c r="G75" s="44"/>
      <c r="H75" s="43"/>
      <c r="I75" s="44"/>
      <c r="J75" s="43"/>
      <c r="K75" s="44"/>
      <c r="L75" s="43"/>
      <c r="M75" s="44"/>
      <c r="N75" s="43"/>
      <c r="O75" s="44"/>
      <c r="P75" s="43"/>
      <c r="Q75" s="44"/>
      <c r="R75" s="72"/>
      <c r="V75" s="74"/>
    </row>
    <row r="76" spans="1:22" ht="21.75" customHeight="1">
      <c r="A76" s="251">
        <v>7</v>
      </c>
      <c r="B76" s="121" t="s">
        <v>234</v>
      </c>
      <c r="C76" s="120" t="s">
        <v>235</v>
      </c>
      <c r="D76" s="58">
        <v>2238122</v>
      </c>
      <c r="E76" s="54" t="s">
        <v>40</v>
      </c>
      <c r="F76" s="76" t="s">
        <v>49</v>
      </c>
      <c r="G76" s="36"/>
      <c r="H76" s="39"/>
      <c r="I76" s="36"/>
      <c r="J76" s="39"/>
      <c r="K76" s="36"/>
      <c r="L76" s="39"/>
      <c r="M76" s="36"/>
      <c r="N76" s="39"/>
      <c r="O76" s="36"/>
      <c r="P76" s="39"/>
      <c r="Q76" s="36"/>
      <c r="R76" s="68"/>
      <c r="V76" s="74"/>
    </row>
    <row r="77" spans="1:22" ht="21.75" customHeight="1">
      <c r="A77" s="46"/>
      <c r="B77" s="185"/>
      <c r="C77" s="118" t="s">
        <v>236</v>
      </c>
      <c r="D77" s="53"/>
      <c r="E77" s="60"/>
      <c r="F77" s="126" t="s">
        <v>50</v>
      </c>
      <c r="G77" s="40"/>
      <c r="H77" s="28"/>
      <c r="I77" s="40"/>
      <c r="J77" s="28"/>
      <c r="K77" s="40"/>
      <c r="L77" s="28"/>
      <c r="M77" s="40"/>
      <c r="N77" s="28"/>
      <c r="O77" s="40"/>
      <c r="P77" s="28"/>
      <c r="Q77" s="40"/>
      <c r="R77" s="69"/>
      <c r="V77" s="74"/>
    </row>
    <row r="78" spans="1:22" ht="21.75" customHeight="1">
      <c r="A78" s="51"/>
      <c r="B78" s="186"/>
      <c r="C78" s="119" t="s">
        <v>328</v>
      </c>
      <c r="D78" s="70"/>
      <c r="E78" s="71"/>
      <c r="F78" s="75"/>
      <c r="G78" s="44"/>
      <c r="H78" s="43"/>
      <c r="I78" s="44"/>
      <c r="J78" s="43"/>
      <c r="K78" s="44"/>
      <c r="L78" s="43"/>
      <c r="M78" s="44"/>
      <c r="N78" s="43"/>
      <c r="O78" s="44"/>
      <c r="P78" s="43"/>
      <c r="Q78" s="44"/>
      <c r="R78" s="72"/>
      <c r="V78" s="74"/>
    </row>
    <row r="79" spans="1:22" ht="21.75" customHeight="1">
      <c r="A79" s="251">
        <v>8</v>
      </c>
      <c r="B79" s="121" t="s">
        <v>41</v>
      </c>
      <c r="C79" s="120" t="s">
        <v>398</v>
      </c>
      <c r="D79" s="58">
        <v>4200000</v>
      </c>
      <c r="E79" s="54" t="s">
        <v>40</v>
      </c>
      <c r="F79" s="76" t="s">
        <v>49</v>
      </c>
      <c r="G79" s="36"/>
      <c r="H79" s="39"/>
      <c r="I79" s="36"/>
      <c r="J79" s="39"/>
      <c r="K79" s="36"/>
      <c r="L79" s="39"/>
      <c r="M79" s="36"/>
      <c r="N79" s="39"/>
      <c r="O79" s="36"/>
      <c r="P79" s="39"/>
      <c r="Q79" s="36"/>
      <c r="R79" s="68"/>
      <c r="V79" s="74"/>
    </row>
    <row r="80" spans="1:22" ht="21.75" customHeight="1">
      <c r="A80" s="46"/>
      <c r="B80" s="122"/>
      <c r="C80" s="118" t="s">
        <v>712</v>
      </c>
      <c r="D80" s="53"/>
      <c r="E80" s="60"/>
      <c r="F80" s="126" t="s">
        <v>50</v>
      </c>
      <c r="G80" s="40"/>
      <c r="H80" s="28"/>
      <c r="I80" s="40"/>
      <c r="J80" s="28"/>
      <c r="K80" s="40"/>
      <c r="L80" s="28"/>
      <c r="M80" s="40"/>
      <c r="N80" s="28"/>
      <c r="O80" s="40"/>
      <c r="P80" s="28"/>
      <c r="Q80" s="40"/>
      <c r="R80" s="69"/>
      <c r="V80" s="74"/>
    </row>
    <row r="81" spans="1:22" ht="21.75" customHeight="1">
      <c r="A81" s="51"/>
      <c r="B81" s="123"/>
      <c r="C81" s="119" t="s">
        <v>327</v>
      </c>
      <c r="D81" s="70"/>
      <c r="E81" s="71"/>
      <c r="F81" s="75"/>
      <c r="G81" s="44"/>
      <c r="H81" s="43"/>
      <c r="I81" s="44"/>
      <c r="J81" s="43"/>
      <c r="K81" s="44"/>
      <c r="L81" s="43"/>
      <c r="M81" s="44"/>
      <c r="N81" s="43"/>
      <c r="O81" s="44"/>
      <c r="P81" s="43"/>
      <c r="Q81" s="44"/>
      <c r="R81" s="72"/>
      <c r="V81" s="74"/>
    </row>
    <row r="82" spans="1:22" ht="21.75" customHeight="1">
      <c r="A82" s="367">
        <v>12</v>
      </c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367"/>
      <c r="O82" s="367"/>
      <c r="P82" s="367"/>
      <c r="Q82" s="367"/>
      <c r="R82" s="367"/>
      <c r="V82" s="74"/>
    </row>
    <row r="83" spans="1:22" ht="21.75" customHeight="1">
      <c r="A83" s="188"/>
      <c r="B83" s="67" t="s">
        <v>831</v>
      </c>
      <c r="C83" s="189"/>
      <c r="D83" s="189"/>
      <c r="E83" s="189"/>
      <c r="F83" s="190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V83" s="74"/>
    </row>
    <row r="84" spans="1:18" ht="21.75" customHeight="1">
      <c r="A84" s="80" t="s">
        <v>89</v>
      </c>
      <c r="B84" s="369" t="s">
        <v>3</v>
      </c>
      <c r="C84" s="369" t="s">
        <v>4</v>
      </c>
      <c r="D84" s="371" t="s">
        <v>19</v>
      </c>
      <c r="E84" s="371" t="s">
        <v>5</v>
      </c>
      <c r="F84" s="373" t="s">
        <v>25</v>
      </c>
      <c r="G84" s="375" t="s">
        <v>480</v>
      </c>
      <c r="H84" s="365"/>
      <c r="I84" s="366"/>
      <c r="J84" s="365" t="s">
        <v>686</v>
      </c>
      <c r="K84" s="365"/>
      <c r="L84" s="365"/>
      <c r="M84" s="365"/>
      <c r="N84" s="365"/>
      <c r="O84" s="365"/>
      <c r="P84" s="365"/>
      <c r="Q84" s="365"/>
      <c r="R84" s="366"/>
    </row>
    <row r="85" spans="1:18" ht="21.75" customHeight="1">
      <c r="A85" s="81" t="s">
        <v>90</v>
      </c>
      <c r="B85" s="370"/>
      <c r="C85" s="370"/>
      <c r="D85" s="372"/>
      <c r="E85" s="372"/>
      <c r="F85" s="374"/>
      <c r="G85" s="134" t="s">
        <v>17</v>
      </c>
      <c r="H85" s="134" t="s">
        <v>16</v>
      </c>
      <c r="I85" s="134" t="s">
        <v>15</v>
      </c>
      <c r="J85" s="134" t="s">
        <v>14</v>
      </c>
      <c r="K85" s="134" t="s">
        <v>12</v>
      </c>
      <c r="L85" s="134" t="s">
        <v>13</v>
      </c>
      <c r="M85" s="134" t="s">
        <v>11</v>
      </c>
      <c r="N85" s="134" t="s">
        <v>10</v>
      </c>
      <c r="O85" s="134" t="s">
        <v>9</v>
      </c>
      <c r="P85" s="134" t="s">
        <v>8</v>
      </c>
      <c r="Q85" s="134" t="s">
        <v>6</v>
      </c>
      <c r="R85" s="134" t="s">
        <v>7</v>
      </c>
    </row>
    <row r="86" spans="1:18" ht="21.75" customHeight="1">
      <c r="A86" s="46">
        <v>9</v>
      </c>
      <c r="B86" s="122" t="s">
        <v>713</v>
      </c>
      <c r="C86" s="120" t="s">
        <v>229</v>
      </c>
      <c r="D86" s="53">
        <v>30000</v>
      </c>
      <c r="E86" s="54" t="s">
        <v>40</v>
      </c>
      <c r="F86" s="76" t="s">
        <v>49</v>
      </c>
      <c r="G86" s="40"/>
      <c r="H86" s="28"/>
      <c r="I86" s="40"/>
      <c r="J86" s="28"/>
      <c r="K86" s="40"/>
      <c r="L86" s="28"/>
      <c r="M86" s="40"/>
      <c r="N86" s="28"/>
      <c r="O86" s="40"/>
      <c r="P86" s="28"/>
      <c r="Q86" s="40"/>
      <c r="R86" s="69"/>
    </row>
    <row r="87" spans="1:18" ht="21.75" customHeight="1">
      <c r="A87" s="46"/>
      <c r="B87" s="122" t="s">
        <v>714</v>
      </c>
      <c r="C87" s="118" t="s">
        <v>708</v>
      </c>
      <c r="D87" s="53"/>
      <c r="E87" s="60"/>
      <c r="F87" s="126" t="s">
        <v>50</v>
      </c>
      <c r="G87" s="40"/>
      <c r="H87" s="28"/>
      <c r="I87" s="40"/>
      <c r="J87" s="28"/>
      <c r="K87" s="40"/>
      <c r="L87" s="28"/>
      <c r="M87" s="40"/>
      <c r="N87" s="28"/>
      <c r="O87" s="40"/>
      <c r="P87" s="28"/>
      <c r="Q87" s="40"/>
      <c r="R87" s="69"/>
    </row>
    <row r="88" spans="1:18" ht="21.75" customHeight="1">
      <c r="A88" s="42"/>
      <c r="B88" s="57"/>
      <c r="C88" s="119" t="s">
        <v>707</v>
      </c>
      <c r="D88" s="255"/>
      <c r="E88" s="71"/>
      <c r="F88" s="75"/>
      <c r="G88" s="44"/>
      <c r="H88" s="43"/>
      <c r="I88" s="44"/>
      <c r="J88" s="43"/>
      <c r="K88" s="44"/>
      <c r="L88" s="43"/>
      <c r="M88" s="44"/>
      <c r="N88" s="43"/>
      <c r="O88" s="44"/>
      <c r="P88" s="43"/>
      <c r="Q88" s="44"/>
      <c r="R88" s="72"/>
    </row>
    <row r="89" spans="1:18" ht="21.75" customHeight="1">
      <c r="A89" s="46">
        <v>10</v>
      </c>
      <c r="B89" s="122" t="s">
        <v>494</v>
      </c>
      <c r="C89" s="120" t="s">
        <v>240</v>
      </c>
      <c r="D89" s="53">
        <v>30000</v>
      </c>
      <c r="E89" s="54" t="s">
        <v>40</v>
      </c>
      <c r="F89" s="76" t="s">
        <v>49</v>
      </c>
      <c r="G89" s="40"/>
      <c r="H89" s="28"/>
      <c r="I89" s="40"/>
      <c r="J89" s="28"/>
      <c r="K89" s="40"/>
      <c r="L89" s="28"/>
      <c r="M89" s="40"/>
      <c r="N89" s="28"/>
      <c r="O89" s="40"/>
      <c r="P89" s="28"/>
      <c r="Q89" s="40"/>
      <c r="R89" s="69"/>
    </row>
    <row r="90" spans="1:18" ht="21.75" customHeight="1">
      <c r="A90" s="46"/>
      <c r="B90" s="122" t="s">
        <v>493</v>
      </c>
      <c r="C90" s="118" t="s">
        <v>492</v>
      </c>
      <c r="D90" s="53"/>
      <c r="E90" s="60"/>
      <c r="F90" s="126" t="s">
        <v>50</v>
      </c>
      <c r="G90" s="40"/>
      <c r="H90" s="28"/>
      <c r="I90" s="40"/>
      <c r="J90" s="28"/>
      <c r="K90" s="40"/>
      <c r="L90" s="28"/>
      <c r="M90" s="40"/>
      <c r="N90" s="28"/>
      <c r="O90" s="40"/>
      <c r="P90" s="28"/>
      <c r="Q90" s="40"/>
      <c r="R90" s="69"/>
    </row>
    <row r="91" spans="1:18" ht="21.75" customHeight="1">
      <c r="A91" s="42"/>
      <c r="B91" s="57"/>
      <c r="C91" s="119" t="s">
        <v>491</v>
      </c>
      <c r="D91" s="255"/>
      <c r="E91" s="71"/>
      <c r="F91" s="75"/>
      <c r="G91" s="44"/>
      <c r="H91" s="43"/>
      <c r="I91" s="44"/>
      <c r="J91" s="43"/>
      <c r="K91" s="44"/>
      <c r="L91" s="43"/>
      <c r="M91" s="44"/>
      <c r="N91" s="43"/>
      <c r="O91" s="44"/>
      <c r="P91" s="43"/>
      <c r="Q91" s="44"/>
      <c r="R91" s="72"/>
    </row>
    <row r="92" spans="1:18" ht="21.75" customHeight="1">
      <c r="A92" s="251">
        <v>11</v>
      </c>
      <c r="B92" s="121" t="s">
        <v>338</v>
      </c>
      <c r="C92" s="120" t="s">
        <v>399</v>
      </c>
      <c r="D92" s="58">
        <v>30000</v>
      </c>
      <c r="E92" s="54" t="s">
        <v>40</v>
      </c>
      <c r="F92" s="76" t="s">
        <v>49</v>
      </c>
      <c r="G92" s="36"/>
      <c r="H92" s="39"/>
      <c r="I92" s="36"/>
      <c r="J92" s="39"/>
      <c r="K92" s="36"/>
      <c r="L92" s="39"/>
      <c r="M92" s="36"/>
      <c r="N92" s="39"/>
      <c r="O92" s="36"/>
      <c r="P92" s="39"/>
      <c r="Q92" s="36"/>
      <c r="R92" s="68"/>
    </row>
    <row r="93" spans="1:18" ht="21.75" customHeight="1">
      <c r="A93" s="46"/>
      <c r="B93" s="122" t="s">
        <v>339</v>
      </c>
      <c r="C93" s="118" t="s">
        <v>490</v>
      </c>
      <c r="D93" s="53"/>
      <c r="E93" s="60"/>
      <c r="F93" s="126" t="s">
        <v>50</v>
      </c>
      <c r="G93" s="40"/>
      <c r="H93" s="28"/>
      <c r="I93" s="40"/>
      <c r="J93" s="28"/>
      <c r="K93" s="40"/>
      <c r="L93" s="28"/>
      <c r="M93" s="40"/>
      <c r="N93" s="28"/>
      <c r="O93" s="40"/>
      <c r="P93" s="28"/>
      <c r="Q93" s="40"/>
      <c r="R93" s="69"/>
    </row>
    <row r="94" spans="1:18" ht="21.75" customHeight="1">
      <c r="A94" s="51"/>
      <c r="B94" s="123" t="s">
        <v>312</v>
      </c>
      <c r="C94" s="119" t="s">
        <v>491</v>
      </c>
      <c r="D94" s="70"/>
      <c r="E94" s="71"/>
      <c r="F94" s="75"/>
      <c r="G94" s="44"/>
      <c r="H94" s="43"/>
      <c r="I94" s="44"/>
      <c r="J94" s="43"/>
      <c r="K94" s="44"/>
      <c r="L94" s="43"/>
      <c r="M94" s="44"/>
      <c r="N94" s="43"/>
      <c r="O94" s="44"/>
      <c r="P94" s="43"/>
      <c r="Q94" s="44"/>
      <c r="R94" s="72"/>
    </row>
    <row r="95" spans="1:18" ht="21.75" customHeight="1">
      <c r="A95" s="382" t="s">
        <v>495</v>
      </c>
      <c r="B95" s="383"/>
      <c r="C95" s="384"/>
      <c r="D95" s="247">
        <f>D59+D62+D65+D67+D70+D73+D76+D79+D86+D89+D92</f>
        <v>7686672</v>
      </c>
      <c r="E95" s="187"/>
      <c r="F95" s="76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21.75" customHeight="1">
      <c r="A96" s="150"/>
      <c r="B96" s="150"/>
      <c r="C96" s="150"/>
      <c r="D96" s="74"/>
      <c r="E96" s="53"/>
      <c r="F96" s="77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ht="21.75" customHeight="1">
      <c r="A97" s="150"/>
      <c r="B97" s="150"/>
      <c r="C97" s="150"/>
      <c r="D97" s="74"/>
      <c r="E97" s="53"/>
      <c r="F97" s="77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ht="21.75" customHeight="1">
      <c r="A98" s="150"/>
      <c r="B98" s="150"/>
      <c r="C98" s="150"/>
      <c r="D98" s="74"/>
      <c r="E98" s="53"/>
      <c r="F98" s="77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ht="21.75" customHeight="1">
      <c r="A99" s="150"/>
      <c r="B99" s="150"/>
      <c r="C99" s="150"/>
      <c r="D99" s="74"/>
      <c r="E99" s="53"/>
      <c r="F99" s="77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21.75" customHeight="1">
      <c r="A100" s="150"/>
      <c r="B100" s="150"/>
      <c r="C100" s="150"/>
      <c r="D100" s="74"/>
      <c r="E100" s="53"/>
      <c r="F100" s="77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ht="21.75" customHeight="1">
      <c r="A101" s="150"/>
      <c r="B101" s="150"/>
      <c r="C101" s="150"/>
      <c r="D101" s="74"/>
      <c r="E101" s="53"/>
      <c r="F101" s="77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ht="21.75" customHeight="1">
      <c r="A102" s="150"/>
      <c r="B102" s="150"/>
      <c r="C102" s="150"/>
      <c r="D102" s="74"/>
      <c r="E102" s="53"/>
      <c r="F102" s="77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ht="21.75" customHeight="1">
      <c r="A103" s="150"/>
      <c r="B103" s="150"/>
      <c r="C103" s="150"/>
      <c r="D103" s="74"/>
      <c r="E103" s="53"/>
      <c r="F103" s="77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ht="21.75" customHeight="1">
      <c r="A104" s="150"/>
      <c r="B104" s="150"/>
      <c r="C104" s="150"/>
      <c r="D104" s="74"/>
      <c r="E104" s="53"/>
      <c r="F104" s="77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ht="21.75" customHeight="1">
      <c r="A105" s="150"/>
      <c r="B105" s="150"/>
      <c r="C105" s="150"/>
      <c r="D105" s="74"/>
      <c r="E105" s="53"/>
      <c r="F105" s="77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ht="21.75" customHeight="1">
      <c r="A106" s="150"/>
      <c r="B106" s="150"/>
      <c r="C106" s="150"/>
      <c r="D106" s="74"/>
      <c r="E106" s="53"/>
      <c r="F106" s="77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ht="21.75" customHeight="1">
      <c r="A107" s="367">
        <v>13</v>
      </c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67"/>
      <c r="P107" s="367"/>
      <c r="Q107" s="367"/>
      <c r="R107" s="367"/>
    </row>
    <row r="108" spans="1:18" ht="21.75" customHeight="1">
      <c r="A108" s="192"/>
      <c r="B108" s="67" t="s">
        <v>241</v>
      </c>
      <c r="C108" s="193"/>
      <c r="D108" s="193"/>
      <c r="E108" s="193"/>
      <c r="F108" s="194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</row>
    <row r="109" spans="1:18" ht="21.75" customHeight="1">
      <c r="A109" s="80" t="s">
        <v>89</v>
      </c>
      <c r="B109" s="369" t="s">
        <v>3</v>
      </c>
      <c r="C109" s="369" t="s">
        <v>4</v>
      </c>
      <c r="D109" s="371" t="s">
        <v>19</v>
      </c>
      <c r="E109" s="371" t="s">
        <v>5</v>
      </c>
      <c r="F109" s="373" t="s">
        <v>25</v>
      </c>
      <c r="G109" s="375" t="s">
        <v>480</v>
      </c>
      <c r="H109" s="365"/>
      <c r="I109" s="366"/>
      <c r="J109" s="365" t="s">
        <v>686</v>
      </c>
      <c r="K109" s="365"/>
      <c r="L109" s="365"/>
      <c r="M109" s="365"/>
      <c r="N109" s="365"/>
      <c r="O109" s="365"/>
      <c r="P109" s="365"/>
      <c r="Q109" s="365"/>
      <c r="R109" s="366"/>
    </row>
    <row r="110" spans="1:18" ht="21.75" customHeight="1">
      <c r="A110" s="81" t="s">
        <v>90</v>
      </c>
      <c r="B110" s="370"/>
      <c r="C110" s="370"/>
      <c r="D110" s="372"/>
      <c r="E110" s="372"/>
      <c r="F110" s="374"/>
      <c r="G110" s="134" t="s">
        <v>17</v>
      </c>
      <c r="H110" s="134" t="s">
        <v>16</v>
      </c>
      <c r="I110" s="134" t="s">
        <v>15</v>
      </c>
      <c r="J110" s="134" t="s">
        <v>14</v>
      </c>
      <c r="K110" s="134" t="s">
        <v>12</v>
      </c>
      <c r="L110" s="134" t="s">
        <v>13</v>
      </c>
      <c r="M110" s="134" t="s">
        <v>11</v>
      </c>
      <c r="N110" s="134" t="s">
        <v>10</v>
      </c>
      <c r="O110" s="134" t="s">
        <v>9</v>
      </c>
      <c r="P110" s="134" t="s">
        <v>8</v>
      </c>
      <c r="Q110" s="134" t="s">
        <v>6</v>
      </c>
      <c r="R110" s="134" t="s">
        <v>7</v>
      </c>
    </row>
    <row r="111" spans="1:18" ht="21" customHeight="1">
      <c r="A111" s="251">
        <v>1</v>
      </c>
      <c r="B111" s="121" t="s">
        <v>715</v>
      </c>
      <c r="C111" s="120" t="s">
        <v>718</v>
      </c>
      <c r="D111" s="58">
        <v>45000</v>
      </c>
      <c r="E111" s="54" t="s">
        <v>40</v>
      </c>
      <c r="F111" s="76" t="s">
        <v>49</v>
      </c>
      <c r="G111" s="36"/>
      <c r="H111" s="39"/>
      <c r="I111" s="36"/>
      <c r="J111" s="39"/>
      <c r="K111" s="36"/>
      <c r="L111" s="39"/>
      <c r="M111" s="36"/>
      <c r="N111" s="39"/>
      <c r="O111" s="36"/>
      <c r="P111" s="39"/>
      <c r="Q111" s="36"/>
      <c r="R111" s="68"/>
    </row>
    <row r="112" spans="1:18" ht="18" customHeight="1">
      <c r="A112" s="46"/>
      <c r="B112" s="118" t="s">
        <v>716</v>
      </c>
      <c r="C112" s="118" t="s">
        <v>719</v>
      </c>
      <c r="D112" s="60"/>
      <c r="E112" s="60"/>
      <c r="F112" s="256" t="s">
        <v>52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:18" ht="21.75" customHeight="1">
      <c r="A113" s="51"/>
      <c r="B113" s="119" t="s">
        <v>717</v>
      </c>
      <c r="C113" s="119" t="s">
        <v>720</v>
      </c>
      <c r="D113" s="71"/>
      <c r="E113" s="71"/>
      <c r="F113" s="257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t="21.75" customHeight="1">
      <c r="A114" s="258">
        <v>2</v>
      </c>
      <c r="B114" s="102" t="s">
        <v>41</v>
      </c>
      <c r="C114" s="120" t="s">
        <v>266</v>
      </c>
      <c r="D114" s="37">
        <v>10000</v>
      </c>
      <c r="E114" s="58" t="s">
        <v>39</v>
      </c>
      <c r="F114" s="91" t="s">
        <v>49</v>
      </c>
      <c r="G114" s="107"/>
      <c r="H114" s="108"/>
      <c r="I114" s="107"/>
      <c r="J114" s="108"/>
      <c r="K114" s="107"/>
      <c r="L114" s="108"/>
      <c r="M114" s="107"/>
      <c r="N114" s="108"/>
      <c r="O114" s="107"/>
      <c r="P114" s="108"/>
      <c r="Q114" s="107"/>
      <c r="R114" s="107"/>
    </row>
    <row r="115" spans="1:18" ht="21.75" customHeight="1">
      <c r="A115" s="100"/>
      <c r="B115" s="103"/>
      <c r="C115" s="119" t="s">
        <v>691</v>
      </c>
      <c r="D115" s="113"/>
      <c r="E115" s="70"/>
      <c r="F115" s="257" t="s">
        <v>52</v>
      </c>
      <c r="G115" s="111"/>
      <c r="H115" s="112"/>
      <c r="I115" s="111"/>
      <c r="J115" s="112"/>
      <c r="K115" s="111"/>
      <c r="L115" s="112"/>
      <c r="M115" s="111"/>
      <c r="N115" s="112"/>
      <c r="O115" s="111"/>
      <c r="P115" s="112"/>
      <c r="Q115" s="111"/>
      <c r="R115" s="111"/>
    </row>
    <row r="116" spans="1:18" ht="21.75" customHeight="1">
      <c r="A116" s="251">
        <v>3</v>
      </c>
      <c r="B116" s="121" t="s">
        <v>250</v>
      </c>
      <c r="C116" s="120" t="s">
        <v>252</v>
      </c>
      <c r="D116" s="58">
        <v>20000</v>
      </c>
      <c r="E116" s="54" t="s">
        <v>40</v>
      </c>
      <c r="F116" s="76" t="s">
        <v>49</v>
      </c>
      <c r="G116" s="36"/>
      <c r="H116" s="39"/>
      <c r="I116" s="36"/>
      <c r="J116" s="39"/>
      <c r="K116" s="36"/>
      <c r="L116" s="39"/>
      <c r="M116" s="36"/>
      <c r="N116" s="39"/>
      <c r="O116" s="36"/>
      <c r="P116" s="39"/>
      <c r="Q116" s="36"/>
      <c r="R116" s="68"/>
    </row>
    <row r="117" spans="1:18" ht="21.75" customHeight="1">
      <c r="A117" s="51"/>
      <c r="B117" s="123" t="s">
        <v>251</v>
      </c>
      <c r="C117" s="119" t="s">
        <v>253</v>
      </c>
      <c r="D117" s="70"/>
      <c r="E117" s="71"/>
      <c r="F117" s="259" t="s">
        <v>52</v>
      </c>
      <c r="G117" s="44"/>
      <c r="H117" s="43"/>
      <c r="I117" s="44"/>
      <c r="J117" s="43"/>
      <c r="K117" s="44"/>
      <c r="L117" s="43"/>
      <c r="M117" s="44"/>
      <c r="N117" s="43"/>
      <c r="O117" s="44"/>
      <c r="P117" s="43"/>
      <c r="Q117" s="44"/>
      <c r="R117" s="72"/>
    </row>
    <row r="118" spans="1:18" ht="21.75" customHeight="1">
      <c r="A118" s="251">
        <v>4</v>
      </c>
      <c r="B118" s="121" t="s">
        <v>722</v>
      </c>
      <c r="C118" s="120" t="s">
        <v>252</v>
      </c>
      <c r="D118" s="58">
        <v>40000</v>
      </c>
      <c r="E118" s="54" t="s">
        <v>40</v>
      </c>
      <c r="F118" s="76" t="s">
        <v>49</v>
      </c>
      <c r="G118" s="36"/>
      <c r="H118" s="39"/>
      <c r="I118" s="36"/>
      <c r="J118" s="39"/>
      <c r="K118" s="36"/>
      <c r="L118" s="39"/>
      <c r="M118" s="36"/>
      <c r="N118" s="39"/>
      <c r="O118" s="36"/>
      <c r="P118" s="39"/>
      <c r="Q118" s="36"/>
      <c r="R118" s="68"/>
    </row>
    <row r="119" spans="1:18" ht="21.75" customHeight="1">
      <c r="A119" s="51"/>
      <c r="B119" s="123" t="s">
        <v>723</v>
      </c>
      <c r="C119" s="119" t="s">
        <v>253</v>
      </c>
      <c r="D119" s="70"/>
      <c r="E119" s="71"/>
      <c r="F119" s="259" t="s">
        <v>52</v>
      </c>
      <c r="G119" s="44"/>
      <c r="H119" s="43"/>
      <c r="I119" s="44"/>
      <c r="J119" s="43"/>
      <c r="K119" s="44"/>
      <c r="L119" s="43"/>
      <c r="M119" s="44"/>
      <c r="N119" s="43"/>
      <c r="O119" s="44"/>
      <c r="P119" s="43"/>
      <c r="Q119" s="44"/>
      <c r="R119" s="72"/>
    </row>
    <row r="120" spans="1:18" ht="21.75" customHeight="1">
      <c r="A120" s="251">
        <v>5</v>
      </c>
      <c r="B120" s="121" t="s">
        <v>254</v>
      </c>
      <c r="C120" s="120" t="s">
        <v>252</v>
      </c>
      <c r="D120" s="58">
        <v>20000</v>
      </c>
      <c r="E120" s="54" t="s">
        <v>40</v>
      </c>
      <c r="F120" s="76" t="s">
        <v>49</v>
      </c>
      <c r="G120" s="36"/>
      <c r="H120" s="39"/>
      <c r="I120" s="36"/>
      <c r="J120" s="39"/>
      <c r="K120" s="36"/>
      <c r="L120" s="39"/>
      <c r="M120" s="36"/>
      <c r="N120" s="39"/>
      <c r="O120" s="36"/>
      <c r="P120" s="39"/>
      <c r="Q120" s="36"/>
      <c r="R120" s="68"/>
    </row>
    <row r="121" spans="1:18" ht="21.75" customHeight="1">
      <c r="A121" s="51"/>
      <c r="B121" s="123" t="s">
        <v>255</v>
      </c>
      <c r="C121" s="119" t="s">
        <v>253</v>
      </c>
      <c r="D121" s="70"/>
      <c r="E121" s="71"/>
      <c r="F121" s="259" t="s">
        <v>52</v>
      </c>
      <c r="G121" s="44"/>
      <c r="H121" s="43"/>
      <c r="I121" s="44"/>
      <c r="J121" s="43"/>
      <c r="K121" s="44"/>
      <c r="L121" s="43"/>
      <c r="M121" s="44"/>
      <c r="N121" s="43"/>
      <c r="O121" s="44"/>
      <c r="P121" s="43"/>
      <c r="Q121" s="44"/>
      <c r="R121" s="72"/>
    </row>
    <row r="122" spans="1:18" ht="17.25" customHeight="1">
      <c r="A122" s="251">
        <v>6</v>
      </c>
      <c r="B122" s="121" t="s">
        <v>256</v>
      </c>
      <c r="C122" s="120" t="s">
        <v>252</v>
      </c>
      <c r="D122" s="58">
        <v>50000</v>
      </c>
      <c r="E122" s="54" t="s">
        <v>40</v>
      </c>
      <c r="F122" s="76" t="s">
        <v>49</v>
      </c>
      <c r="G122" s="36"/>
      <c r="H122" s="39"/>
      <c r="I122" s="36"/>
      <c r="J122" s="39"/>
      <c r="K122" s="36"/>
      <c r="L122" s="39"/>
      <c r="M122" s="36"/>
      <c r="N122" s="39"/>
      <c r="O122" s="36"/>
      <c r="P122" s="39"/>
      <c r="Q122" s="36"/>
      <c r="R122" s="68"/>
    </row>
    <row r="123" spans="1:18" ht="18" customHeight="1">
      <c r="A123" s="51"/>
      <c r="B123" s="123" t="s">
        <v>257</v>
      </c>
      <c r="C123" s="119" t="s">
        <v>253</v>
      </c>
      <c r="D123" s="70"/>
      <c r="E123" s="71"/>
      <c r="F123" s="259" t="s">
        <v>52</v>
      </c>
      <c r="G123" s="44"/>
      <c r="H123" s="43"/>
      <c r="I123" s="44"/>
      <c r="J123" s="43"/>
      <c r="K123" s="44"/>
      <c r="L123" s="43"/>
      <c r="M123" s="44"/>
      <c r="N123" s="43"/>
      <c r="O123" s="44"/>
      <c r="P123" s="43"/>
      <c r="Q123" s="44"/>
      <c r="R123" s="72"/>
    </row>
    <row r="124" spans="1:18" ht="21.75" customHeight="1">
      <c r="A124" s="251">
        <v>7</v>
      </c>
      <c r="B124" s="121" t="s">
        <v>724</v>
      </c>
      <c r="C124" s="120" t="s">
        <v>252</v>
      </c>
      <c r="D124" s="58">
        <v>10000</v>
      </c>
      <c r="E124" s="54" t="s">
        <v>40</v>
      </c>
      <c r="F124" s="76" t="s">
        <v>49</v>
      </c>
      <c r="G124" s="36"/>
      <c r="H124" s="39"/>
      <c r="I124" s="36"/>
      <c r="J124" s="39"/>
      <c r="K124" s="36"/>
      <c r="L124" s="39"/>
      <c r="M124" s="36"/>
      <c r="N124" s="39"/>
      <c r="O124" s="36"/>
      <c r="P124" s="39"/>
      <c r="Q124" s="36"/>
      <c r="R124" s="68"/>
    </row>
    <row r="125" spans="1:18" ht="21.75" customHeight="1">
      <c r="A125" s="51"/>
      <c r="B125" s="123" t="s">
        <v>725</v>
      </c>
      <c r="C125" s="119" t="s">
        <v>253</v>
      </c>
      <c r="D125" s="70"/>
      <c r="E125" s="71"/>
      <c r="F125" s="259" t="s">
        <v>52</v>
      </c>
      <c r="G125" s="44"/>
      <c r="H125" s="43"/>
      <c r="I125" s="44"/>
      <c r="J125" s="43"/>
      <c r="K125" s="44"/>
      <c r="L125" s="43"/>
      <c r="M125" s="44"/>
      <c r="N125" s="43"/>
      <c r="O125" s="44"/>
      <c r="P125" s="43"/>
      <c r="Q125" s="44"/>
      <c r="R125" s="72"/>
    </row>
    <row r="126" spans="1:18" ht="21.75" customHeight="1">
      <c r="A126" s="258">
        <v>8</v>
      </c>
      <c r="B126" s="102" t="s">
        <v>408</v>
      </c>
      <c r="C126" s="120" t="s">
        <v>407</v>
      </c>
      <c r="D126" s="37">
        <v>180000</v>
      </c>
      <c r="E126" s="58" t="s">
        <v>39</v>
      </c>
      <c r="F126" s="91" t="s">
        <v>49</v>
      </c>
      <c r="G126" s="107"/>
      <c r="H126" s="108"/>
      <c r="I126" s="107"/>
      <c r="J126" s="108"/>
      <c r="K126" s="107"/>
      <c r="L126" s="108"/>
      <c r="M126" s="107"/>
      <c r="N126" s="108"/>
      <c r="O126" s="107"/>
      <c r="P126" s="108"/>
      <c r="Q126" s="107"/>
      <c r="R126" s="107"/>
    </row>
    <row r="127" spans="1:18" ht="21.75" customHeight="1">
      <c r="A127" s="92"/>
      <c r="B127" s="105" t="s">
        <v>409</v>
      </c>
      <c r="C127" s="118" t="s">
        <v>726</v>
      </c>
      <c r="D127" s="49"/>
      <c r="E127" s="53"/>
      <c r="F127" s="256" t="s">
        <v>52</v>
      </c>
      <c r="G127" s="109"/>
      <c r="H127" s="110"/>
      <c r="I127" s="109"/>
      <c r="J127" s="110"/>
      <c r="K127" s="109"/>
      <c r="L127" s="110"/>
      <c r="M127" s="109"/>
      <c r="N127" s="110"/>
      <c r="O127" s="109"/>
      <c r="P127" s="110"/>
      <c r="Q127" s="109"/>
      <c r="R127" s="109"/>
    </row>
    <row r="128" spans="1:18" ht="21.75" customHeight="1">
      <c r="A128" s="100"/>
      <c r="B128" s="103" t="s">
        <v>410</v>
      </c>
      <c r="C128" s="119"/>
      <c r="D128" s="113"/>
      <c r="E128" s="70"/>
      <c r="F128" s="104"/>
      <c r="G128" s="111"/>
      <c r="H128" s="112"/>
      <c r="I128" s="111"/>
      <c r="J128" s="112"/>
      <c r="K128" s="111"/>
      <c r="L128" s="112"/>
      <c r="M128" s="111"/>
      <c r="N128" s="112"/>
      <c r="O128" s="111"/>
      <c r="P128" s="112"/>
      <c r="Q128" s="111"/>
      <c r="R128" s="111"/>
    </row>
    <row r="129" spans="1:18" ht="21.75" customHeight="1">
      <c r="A129" s="258">
        <v>9</v>
      </c>
      <c r="B129" s="102" t="s">
        <v>408</v>
      </c>
      <c r="C129" s="120" t="s">
        <v>407</v>
      </c>
      <c r="D129" s="37">
        <v>180000</v>
      </c>
      <c r="E129" s="58" t="s">
        <v>39</v>
      </c>
      <c r="F129" s="91" t="s">
        <v>49</v>
      </c>
      <c r="G129" s="107"/>
      <c r="H129" s="108"/>
      <c r="I129" s="107"/>
      <c r="J129" s="108"/>
      <c r="K129" s="107"/>
      <c r="L129" s="108"/>
      <c r="M129" s="107"/>
      <c r="N129" s="108"/>
      <c r="O129" s="107"/>
      <c r="P129" s="108"/>
      <c r="Q129" s="107"/>
      <c r="R129" s="107"/>
    </row>
    <row r="130" spans="1:18" ht="21.75" customHeight="1">
      <c r="A130" s="92"/>
      <c r="B130" s="105" t="s">
        <v>411</v>
      </c>
      <c r="C130" s="118" t="s">
        <v>726</v>
      </c>
      <c r="D130" s="49"/>
      <c r="E130" s="53"/>
      <c r="F130" s="256" t="s">
        <v>52</v>
      </c>
      <c r="G130" s="109"/>
      <c r="H130" s="110"/>
      <c r="I130" s="109"/>
      <c r="J130" s="110"/>
      <c r="K130" s="109"/>
      <c r="L130" s="110"/>
      <c r="M130" s="109"/>
      <c r="N130" s="110"/>
      <c r="O130" s="109"/>
      <c r="P130" s="110"/>
      <c r="Q130" s="109"/>
      <c r="R130" s="109"/>
    </row>
    <row r="131" spans="1:18" ht="21.75" customHeight="1">
      <c r="A131" s="100"/>
      <c r="B131" s="103" t="s">
        <v>412</v>
      </c>
      <c r="C131" s="119"/>
      <c r="D131" s="113"/>
      <c r="E131" s="70"/>
      <c r="F131" s="104"/>
      <c r="G131" s="111"/>
      <c r="H131" s="112"/>
      <c r="I131" s="111"/>
      <c r="J131" s="112"/>
      <c r="K131" s="111"/>
      <c r="L131" s="112"/>
      <c r="M131" s="111"/>
      <c r="N131" s="112"/>
      <c r="O131" s="111"/>
      <c r="P131" s="112"/>
      <c r="Q131" s="111"/>
      <c r="R131" s="111"/>
    </row>
    <row r="132" spans="1:18" ht="21.75" customHeight="1">
      <c r="A132" s="382" t="s">
        <v>832</v>
      </c>
      <c r="B132" s="383"/>
      <c r="C132" s="384"/>
      <c r="D132" s="243">
        <f>D111+D114+D116+D118+D120+D122+D124+D126+D129</f>
        <v>555000</v>
      </c>
      <c r="E132" s="53"/>
      <c r="F132" s="77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21.75" customHeight="1">
      <c r="A133" s="367">
        <v>14</v>
      </c>
      <c r="B133" s="367"/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7"/>
    </row>
    <row r="134" spans="1:18" ht="21.75" customHeight="1">
      <c r="A134" s="192"/>
      <c r="B134" s="67" t="s">
        <v>267</v>
      </c>
      <c r="C134" s="193"/>
      <c r="D134" s="193"/>
      <c r="E134" s="193"/>
      <c r="F134" s="194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</row>
    <row r="135" spans="1:18" ht="21.75" customHeight="1">
      <c r="A135" s="80" t="s">
        <v>89</v>
      </c>
      <c r="B135" s="369" t="s">
        <v>3</v>
      </c>
      <c r="C135" s="369" t="s">
        <v>4</v>
      </c>
      <c r="D135" s="371" t="s">
        <v>19</v>
      </c>
      <c r="E135" s="371" t="s">
        <v>5</v>
      </c>
      <c r="F135" s="373" t="s">
        <v>25</v>
      </c>
      <c r="G135" s="375" t="s">
        <v>480</v>
      </c>
      <c r="H135" s="365"/>
      <c r="I135" s="366"/>
      <c r="J135" s="365" t="s">
        <v>686</v>
      </c>
      <c r="K135" s="365"/>
      <c r="L135" s="365"/>
      <c r="M135" s="365"/>
      <c r="N135" s="365"/>
      <c r="O135" s="365"/>
      <c r="P135" s="365"/>
      <c r="Q135" s="365"/>
      <c r="R135" s="366"/>
    </row>
    <row r="136" spans="1:18" ht="21.75" customHeight="1">
      <c r="A136" s="81" t="s">
        <v>90</v>
      </c>
      <c r="B136" s="376"/>
      <c r="C136" s="376"/>
      <c r="D136" s="377"/>
      <c r="E136" s="377"/>
      <c r="F136" s="378"/>
      <c r="G136" s="137" t="s">
        <v>17</v>
      </c>
      <c r="H136" s="137" t="s">
        <v>16</v>
      </c>
      <c r="I136" s="137" t="s">
        <v>15</v>
      </c>
      <c r="J136" s="137" t="s">
        <v>14</v>
      </c>
      <c r="K136" s="137" t="s">
        <v>12</v>
      </c>
      <c r="L136" s="137" t="s">
        <v>13</v>
      </c>
      <c r="M136" s="137" t="s">
        <v>11</v>
      </c>
      <c r="N136" s="137" t="s">
        <v>10</v>
      </c>
      <c r="O136" s="137" t="s">
        <v>9</v>
      </c>
      <c r="P136" s="137" t="s">
        <v>8</v>
      </c>
      <c r="Q136" s="137" t="s">
        <v>6</v>
      </c>
      <c r="R136" s="137" t="s">
        <v>7</v>
      </c>
    </row>
    <row r="137" spans="1:18" ht="18.75" customHeight="1">
      <c r="A137" s="258">
        <v>1</v>
      </c>
      <c r="B137" s="102" t="s">
        <v>268</v>
      </c>
      <c r="C137" s="120" t="s">
        <v>419</v>
      </c>
      <c r="D137" s="37">
        <v>10000</v>
      </c>
      <c r="E137" s="54" t="s">
        <v>39</v>
      </c>
      <c r="F137" s="91" t="s">
        <v>49</v>
      </c>
      <c r="G137" s="107"/>
      <c r="H137" s="108"/>
      <c r="I137" s="107"/>
      <c r="J137" s="108"/>
      <c r="K137" s="107"/>
      <c r="L137" s="108"/>
      <c r="M137" s="107"/>
      <c r="N137" s="108"/>
      <c r="O137" s="107"/>
      <c r="P137" s="108"/>
      <c r="Q137" s="107"/>
      <c r="R137" s="107"/>
    </row>
    <row r="138" spans="1:18" ht="21.75" customHeight="1">
      <c r="A138" s="92"/>
      <c r="B138" s="105" t="s">
        <v>144</v>
      </c>
      <c r="C138" s="118" t="s">
        <v>420</v>
      </c>
      <c r="D138" s="49"/>
      <c r="E138" s="196"/>
      <c r="F138" s="104" t="s">
        <v>54</v>
      </c>
      <c r="G138" s="111"/>
      <c r="H138" s="112"/>
      <c r="I138" s="111"/>
      <c r="J138" s="112"/>
      <c r="K138" s="111"/>
      <c r="L138" s="112"/>
      <c r="M138" s="111"/>
      <c r="N138" s="112"/>
      <c r="O138" s="111"/>
      <c r="P138" s="112"/>
      <c r="Q138" s="111"/>
      <c r="R138" s="111"/>
    </row>
    <row r="139" spans="1:18" ht="21.75" customHeight="1">
      <c r="A139" s="251">
        <v>2</v>
      </c>
      <c r="B139" s="121" t="s">
        <v>734</v>
      </c>
      <c r="C139" s="120" t="s">
        <v>736</v>
      </c>
      <c r="D139" s="58">
        <v>20000</v>
      </c>
      <c r="E139" s="54" t="s">
        <v>39</v>
      </c>
      <c r="F139" s="91" t="s">
        <v>49</v>
      </c>
      <c r="G139" s="36"/>
      <c r="H139" s="39"/>
      <c r="I139" s="36"/>
      <c r="J139" s="39"/>
      <c r="K139" s="36"/>
      <c r="L139" s="39"/>
      <c r="M139" s="36"/>
      <c r="N139" s="39"/>
      <c r="O139" s="36"/>
      <c r="P139" s="39"/>
      <c r="Q139" s="36"/>
      <c r="R139" s="68"/>
    </row>
    <row r="140" spans="1:18" ht="21.75" customHeight="1">
      <c r="A140" s="46"/>
      <c r="B140" s="122" t="s">
        <v>735</v>
      </c>
      <c r="C140" s="118" t="s">
        <v>737</v>
      </c>
      <c r="D140" s="53"/>
      <c r="E140" s="260"/>
      <c r="F140" s="62" t="s">
        <v>54</v>
      </c>
      <c r="G140" s="40"/>
      <c r="H140" s="28"/>
      <c r="I140" s="40"/>
      <c r="J140" s="28"/>
      <c r="K140" s="40"/>
      <c r="L140" s="28"/>
      <c r="M140" s="40"/>
      <c r="N140" s="28"/>
      <c r="O140" s="40"/>
      <c r="P140" s="28"/>
      <c r="Q140" s="40"/>
      <c r="R140" s="69"/>
    </row>
    <row r="141" spans="1:18" ht="21.75" customHeight="1">
      <c r="A141" s="51"/>
      <c r="B141" s="123"/>
      <c r="C141" s="119"/>
      <c r="D141" s="70"/>
      <c r="E141" s="196"/>
      <c r="F141" s="104"/>
      <c r="G141" s="44"/>
      <c r="H141" s="43"/>
      <c r="I141" s="44"/>
      <c r="J141" s="43"/>
      <c r="K141" s="44"/>
      <c r="L141" s="43"/>
      <c r="M141" s="44"/>
      <c r="N141" s="43"/>
      <c r="O141" s="44"/>
      <c r="P141" s="43"/>
      <c r="Q141" s="44"/>
      <c r="R141" s="72"/>
    </row>
    <row r="142" spans="1:6" ht="21.75" customHeight="1">
      <c r="A142" s="382" t="s">
        <v>474</v>
      </c>
      <c r="B142" s="383"/>
      <c r="C142" s="384"/>
      <c r="D142" s="243">
        <f>D137+D139</f>
        <v>30000</v>
      </c>
      <c r="E142" s="63"/>
      <c r="F142" s="63"/>
    </row>
    <row r="143" spans="1:6" ht="21.75" customHeight="1">
      <c r="A143" s="198"/>
      <c r="B143" s="198"/>
      <c r="C143" s="198"/>
      <c r="D143" s="197"/>
      <c r="E143" s="63"/>
      <c r="F143" s="63"/>
    </row>
    <row r="144" spans="1:18" ht="21.75" customHeight="1">
      <c r="A144" s="192"/>
      <c r="B144" s="67" t="s">
        <v>88</v>
      </c>
      <c r="C144" s="193"/>
      <c r="D144" s="193"/>
      <c r="E144" s="193"/>
      <c r="F144" s="194"/>
      <c r="G144" s="193"/>
      <c r="H144" s="193"/>
      <c r="I144" s="193"/>
      <c r="J144" s="193"/>
      <c r="K144" s="193"/>
      <c r="L144" s="193"/>
      <c r="M144" s="193"/>
      <c r="N144" s="193"/>
      <c r="O144" s="193"/>
      <c r="P144" s="193"/>
      <c r="Q144" s="193"/>
      <c r="R144" s="193"/>
    </row>
    <row r="145" spans="1:18" ht="21.75" customHeight="1">
      <c r="A145" s="80" t="s">
        <v>89</v>
      </c>
      <c r="B145" s="369" t="s">
        <v>3</v>
      </c>
      <c r="C145" s="369" t="s">
        <v>4</v>
      </c>
      <c r="D145" s="371" t="s">
        <v>19</v>
      </c>
      <c r="E145" s="371" t="s">
        <v>5</v>
      </c>
      <c r="F145" s="373" t="s">
        <v>25</v>
      </c>
      <c r="G145" s="375" t="s">
        <v>480</v>
      </c>
      <c r="H145" s="365"/>
      <c r="I145" s="366"/>
      <c r="J145" s="365" t="s">
        <v>686</v>
      </c>
      <c r="K145" s="365"/>
      <c r="L145" s="365"/>
      <c r="M145" s="365"/>
      <c r="N145" s="365"/>
      <c r="O145" s="365"/>
      <c r="P145" s="365"/>
      <c r="Q145" s="365"/>
      <c r="R145" s="366"/>
    </row>
    <row r="146" spans="1:18" ht="21.75" customHeight="1">
      <c r="A146" s="81" t="s">
        <v>90</v>
      </c>
      <c r="B146" s="376"/>
      <c r="C146" s="376"/>
      <c r="D146" s="377"/>
      <c r="E146" s="377"/>
      <c r="F146" s="378"/>
      <c r="G146" s="137" t="s">
        <v>17</v>
      </c>
      <c r="H146" s="137" t="s">
        <v>16</v>
      </c>
      <c r="I146" s="137" t="s">
        <v>15</v>
      </c>
      <c r="J146" s="137" t="s">
        <v>14</v>
      </c>
      <c r="K146" s="137" t="s">
        <v>12</v>
      </c>
      <c r="L146" s="137" t="s">
        <v>13</v>
      </c>
      <c r="M146" s="137" t="s">
        <v>11</v>
      </c>
      <c r="N146" s="137" t="s">
        <v>10</v>
      </c>
      <c r="O146" s="137" t="s">
        <v>9</v>
      </c>
      <c r="P146" s="137" t="s">
        <v>8</v>
      </c>
      <c r="Q146" s="137" t="s">
        <v>6</v>
      </c>
      <c r="R146" s="137" t="s">
        <v>7</v>
      </c>
    </row>
    <row r="147" spans="1:18" ht="21.75" customHeight="1">
      <c r="A147" s="261">
        <v>1</v>
      </c>
      <c r="B147" s="120" t="s">
        <v>496</v>
      </c>
      <c r="C147" s="120" t="s">
        <v>423</v>
      </c>
      <c r="D147" s="262">
        <v>30000</v>
      </c>
      <c r="E147" s="54" t="s">
        <v>40</v>
      </c>
      <c r="F147" s="91" t="s">
        <v>49</v>
      </c>
      <c r="G147" s="181"/>
      <c r="H147" s="175"/>
      <c r="I147" s="181"/>
      <c r="J147" s="175"/>
      <c r="K147" s="181"/>
      <c r="L147" s="175"/>
      <c r="M147" s="181"/>
      <c r="N147" s="175"/>
      <c r="O147" s="181"/>
      <c r="P147" s="175"/>
      <c r="Q147" s="181"/>
      <c r="R147" s="175"/>
    </row>
    <row r="148" spans="1:18" ht="21.75" customHeight="1">
      <c r="A148" s="55"/>
      <c r="B148" s="118"/>
      <c r="C148" s="118" t="s">
        <v>424</v>
      </c>
      <c r="D148" s="263"/>
      <c r="E148" s="60"/>
      <c r="F148" s="62" t="s">
        <v>54</v>
      </c>
      <c r="G148" s="33"/>
      <c r="H148" s="64"/>
      <c r="I148" s="33"/>
      <c r="J148" s="64"/>
      <c r="K148" s="33"/>
      <c r="L148" s="64"/>
      <c r="M148" s="33"/>
      <c r="N148" s="64"/>
      <c r="O148" s="33"/>
      <c r="P148" s="64"/>
      <c r="Q148" s="33"/>
      <c r="R148" s="64"/>
    </row>
    <row r="149" spans="1:18" ht="21.75" customHeight="1">
      <c r="A149" s="57"/>
      <c r="B149" s="119"/>
      <c r="C149" s="119" t="s">
        <v>421</v>
      </c>
      <c r="D149" s="264"/>
      <c r="E149" s="71"/>
      <c r="F149" s="104"/>
      <c r="G149" s="179"/>
      <c r="H149" s="59"/>
      <c r="I149" s="179"/>
      <c r="J149" s="59"/>
      <c r="K149" s="179"/>
      <c r="L149" s="59"/>
      <c r="M149" s="179"/>
      <c r="N149" s="59"/>
      <c r="O149" s="179"/>
      <c r="P149" s="59"/>
      <c r="Q149" s="179"/>
      <c r="R149" s="59"/>
    </row>
    <row r="150" spans="1:18" ht="21.75" customHeight="1">
      <c r="A150" s="251">
        <v>2</v>
      </c>
      <c r="B150" s="265" t="s">
        <v>497</v>
      </c>
      <c r="C150" s="120" t="s">
        <v>423</v>
      </c>
      <c r="D150" s="58">
        <v>30000</v>
      </c>
      <c r="E150" s="54" t="s">
        <v>40</v>
      </c>
      <c r="F150" s="91" t="s">
        <v>49</v>
      </c>
      <c r="G150" s="36"/>
      <c r="H150" s="39"/>
      <c r="I150" s="47"/>
      <c r="J150" s="39"/>
      <c r="K150" s="47"/>
      <c r="L150" s="39"/>
      <c r="M150" s="47"/>
      <c r="N150" s="39"/>
      <c r="O150" s="47"/>
      <c r="P150" s="39"/>
      <c r="Q150" s="47"/>
      <c r="R150" s="68"/>
    </row>
    <row r="151" spans="1:18" ht="21.75" customHeight="1">
      <c r="A151" s="46"/>
      <c r="B151" s="96" t="s">
        <v>498</v>
      </c>
      <c r="C151" s="118" t="s">
        <v>424</v>
      </c>
      <c r="D151" s="53"/>
      <c r="E151" s="60"/>
      <c r="F151" s="62" t="s">
        <v>54</v>
      </c>
      <c r="G151" s="40"/>
      <c r="H151" s="28"/>
      <c r="I151" s="48"/>
      <c r="J151" s="28"/>
      <c r="K151" s="48"/>
      <c r="L151" s="28"/>
      <c r="M151" s="48"/>
      <c r="N151" s="28"/>
      <c r="O151" s="48"/>
      <c r="P151" s="28"/>
      <c r="Q151" s="48"/>
      <c r="R151" s="69"/>
    </row>
    <row r="152" spans="1:18" ht="21.75" customHeight="1">
      <c r="A152" s="46"/>
      <c r="B152" s="96"/>
      <c r="C152" s="118" t="s">
        <v>421</v>
      </c>
      <c r="D152" s="53"/>
      <c r="E152" s="60"/>
      <c r="F152" s="62"/>
      <c r="G152" s="40"/>
      <c r="H152" s="28"/>
      <c r="I152" s="48"/>
      <c r="J152" s="28"/>
      <c r="K152" s="48"/>
      <c r="L152" s="28"/>
      <c r="M152" s="48"/>
      <c r="N152" s="28"/>
      <c r="O152" s="48"/>
      <c r="P152" s="28"/>
      <c r="Q152" s="48"/>
      <c r="R152" s="69"/>
    </row>
    <row r="153" spans="1:18" ht="21.75" customHeight="1">
      <c r="A153" s="251">
        <v>3</v>
      </c>
      <c r="B153" s="102" t="s">
        <v>499</v>
      </c>
      <c r="C153" s="120" t="s">
        <v>423</v>
      </c>
      <c r="D153" s="58">
        <v>30000</v>
      </c>
      <c r="E153" s="54" t="s">
        <v>40</v>
      </c>
      <c r="F153" s="91" t="s">
        <v>49</v>
      </c>
      <c r="G153" s="36"/>
      <c r="H153" s="39"/>
      <c r="I153" s="36"/>
      <c r="J153" s="39"/>
      <c r="K153" s="36"/>
      <c r="L153" s="39"/>
      <c r="M153" s="36"/>
      <c r="N153" s="39"/>
      <c r="O153" s="36"/>
      <c r="P153" s="39"/>
      <c r="Q153" s="36"/>
      <c r="R153" s="68"/>
    </row>
    <row r="154" spans="1:18" ht="21.75" customHeight="1">
      <c r="A154" s="46"/>
      <c r="B154" s="266" t="s">
        <v>738</v>
      </c>
      <c r="C154" s="118" t="s">
        <v>424</v>
      </c>
      <c r="D154" s="74"/>
      <c r="E154" s="60"/>
      <c r="F154" s="62" t="s">
        <v>54</v>
      </c>
      <c r="G154" s="40"/>
      <c r="H154" s="28"/>
      <c r="I154" s="40"/>
      <c r="J154" s="28"/>
      <c r="K154" s="40"/>
      <c r="L154" s="28"/>
      <c r="M154" s="40"/>
      <c r="N154" s="28"/>
      <c r="O154" s="40"/>
      <c r="P154" s="28"/>
      <c r="Q154" s="40"/>
      <c r="R154" s="69"/>
    </row>
    <row r="155" spans="1:18" ht="20.25" customHeight="1">
      <c r="A155" s="51"/>
      <c r="B155" s="103"/>
      <c r="C155" s="118" t="s">
        <v>421</v>
      </c>
      <c r="D155" s="255"/>
      <c r="E155" s="71"/>
      <c r="F155" s="246"/>
      <c r="G155" s="44"/>
      <c r="H155" s="43"/>
      <c r="I155" s="44"/>
      <c r="J155" s="43"/>
      <c r="K155" s="44"/>
      <c r="L155" s="43"/>
      <c r="M155" s="44"/>
      <c r="N155" s="43"/>
      <c r="O155" s="44"/>
      <c r="P155" s="43"/>
      <c r="Q155" s="44"/>
      <c r="R155" s="72"/>
    </row>
    <row r="156" spans="1:18" ht="21.75" customHeight="1">
      <c r="A156" s="251">
        <v>4</v>
      </c>
      <c r="B156" s="102" t="s">
        <v>425</v>
      </c>
      <c r="C156" s="120" t="s">
        <v>423</v>
      </c>
      <c r="D156" s="58">
        <v>10000</v>
      </c>
      <c r="E156" s="54" t="s">
        <v>40</v>
      </c>
      <c r="F156" s="91" t="s">
        <v>49</v>
      </c>
      <c r="G156" s="36"/>
      <c r="H156" s="39"/>
      <c r="I156" s="36"/>
      <c r="J156" s="39"/>
      <c r="K156" s="36"/>
      <c r="L156" s="39"/>
      <c r="M156" s="36"/>
      <c r="N156" s="39"/>
      <c r="O156" s="36"/>
      <c r="P156" s="39"/>
      <c r="Q156" s="36"/>
      <c r="R156" s="68"/>
    </row>
    <row r="157" spans="1:18" ht="21.75" customHeight="1">
      <c r="A157" s="46"/>
      <c r="B157" s="248"/>
      <c r="C157" s="118" t="s">
        <v>424</v>
      </c>
      <c r="D157" s="53"/>
      <c r="E157" s="60"/>
      <c r="F157" s="62" t="s">
        <v>54</v>
      </c>
      <c r="G157" s="40"/>
      <c r="H157" s="28"/>
      <c r="I157" s="40"/>
      <c r="J157" s="28"/>
      <c r="K157" s="40"/>
      <c r="L157" s="28"/>
      <c r="M157" s="40"/>
      <c r="N157" s="28"/>
      <c r="O157" s="40"/>
      <c r="P157" s="28"/>
      <c r="Q157" s="40"/>
      <c r="R157" s="69"/>
    </row>
    <row r="158" spans="1:18" ht="21.75" customHeight="1">
      <c r="A158" s="51"/>
      <c r="B158" s="267"/>
      <c r="C158" s="119" t="s">
        <v>421</v>
      </c>
      <c r="D158" s="70"/>
      <c r="E158" s="71"/>
      <c r="F158" s="127"/>
      <c r="G158" s="44"/>
      <c r="H158" s="43"/>
      <c r="I158" s="44"/>
      <c r="J158" s="43"/>
      <c r="K158" s="44"/>
      <c r="L158" s="43"/>
      <c r="M158" s="44"/>
      <c r="N158" s="43"/>
      <c r="O158" s="44"/>
      <c r="P158" s="43"/>
      <c r="Q158" s="44"/>
      <c r="R158" s="72"/>
    </row>
    <row r="159" spans="1:18" ht="21.75" customHeight="1">
      <c r="A159" s="367">
        <v>15</v>
      </c>
      <c r="B159" s="367"/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  <c r="N159" s="367"/>
      <c r="O159" s="367"/>
      <c r="P159" s="367"/>
      <c r="Q159" s="367"/>
      <c r="R159" s="367"/>
    </row>
    <row r="160" spans="1:18" ht="21.75" customHeight="1">
      <c r="A160" s="192"/>
      <c r="B160" s="67" t="s">
        <v>88</v>
      </c>
      <c r="C160" s="193"/>
      <c r="D160" s="193"/>
      <c r="E160" s="193"/>
      <c r="F160" s="194"/>
      <c r="G160" s="193"/>
      <c r="H160" s="193"/>
      <c r="I160" s="193"/>
      <c r="J160" s="193"/>
      <c r="K160" s="193"/>
      <c r="L160" s="193"/>
      <c r="M160" s="193"/>
      <c r="N160" s="193"/>
      <c r="O160" s="193"/>
      <c r="P160" s="193"/>
      <c r="Q160" s="193"/>
      <c r="R160" s="193"/>
    </row>
    <row r="161" spans="1:18" ht="21.75" customHeight="1">
      <c r="A161" s="80" t="s">
        <v>89</v>
      </c>
      <c r="B161" s="369" t="s">
        <v>3</v>
      </c>
      <c r="C161" s="369" t="s">
        <v>4</v>
      </c>
      <c r="D161" s="371" t="s">
        <v>19</v>
      </c>
      <c r="E161" s="371" t="s">
        <v>5</v>
      </c>
      <c r="F161" s="373" t="s">
        <v>25</v>
      </c>
      <c r="G161" s="375" t="s">
        <v>480</v>
      </c>
      <c r="H161" s="365"/>
      <c r="I161" s="366"/>
      <c r="J161" s="365" t="s">
        <v>686</v>
      </c>
      <c r="K161" s="365"/>
      <c r="L161" s="365"/>
      <c r="M161" s="365"/>
      <c r="N161" s="365"/>
      <c r="O161" s="365"/>
      <c r="P161" s="365"/>
      <c r="Q161" s="365"/>
      <c r="R161" s="366"/>
    </row>
    <row r="162" spans="1:18" ht="21.75" customHeight="1">
      <c r="A162" s="81" t="s">
        <v>90</v>
      </c>
      <c r="B162" s="376"/>
      <c r="C162" s="376"/>
      <c r="D162" s="377"/>
      <c r="E162" s="377"/>
      <c r="F162" s="378"/>
      <c r="G162" s="137" t="s">
        <v>17</v>
      </c>
      <c r="H162" s="137" t="s">
        <v>16</v>
      </c>
      <c r="I162" s="137" t="s">
        <v>15</v>
      </c>
      <c r="J162" s="137" t="s">
        <v>14</v>
      </c>
      <c r="K162" s="137" t="s">
        <v>12</v>
      </c>
      <c r="L162" s="137" t="s">
        <v>13</v>
      </c>
      <c r="M162" s="137" t="s">
        <v>11</v>
      </c>
      <c r="N162" s="137" t="s">
        <v>10</v>
      </c>
      <c r="O162" s="137" t="s">
        <v>9</v>
      </c>
      <c r="P162" s="137" t="s">
        <v>8</v>
      </c>
      <c r="Q162" s="137" t="s">
        <v>6</v>
      </c>
      <c r="R162" s="137" t="s">
        <v>7</v>
      </c>
    </row>
    <row r="163" spans="1:18" ht="21.75" customHeight="1">
      <c r="A163" s="261">
        <v>5</v>
      </c>
      <c r="B163" s="120" t="s">
        <v>739</v>
      </c>
      <c r="C163" s="120" t="s">
        <v>423</v>
      </c>
      <c r="D163" s="262">
        <v>30000</v>
      </c>
      <c r="E163" s="54" t="s">
        <v>40</v>
      </c>
      <c r="F163" s="91" t="s">
        <v>49</v>
      </c>
      <c r="G163" s="181"/>
      <c r="H163" s="175"/>
      <c r="I163" s="181"/>
      <c r="J163" s="175"/>
      <c r="K163" s="181"/>
      <c r="L163" s="175"/>
      <c r="M163" s="181"/>
      <c r="N163" s="175"/>
      <c r="O163" s="181"/>
      <c r="P163" s="175"/>
      <c r="Q163" s="181"/>
      <c r="R163" s="175"/>
    </row>
    <row r="164" spans="1:18" ht="21.75" customHeight="1">
      <c r="A164" s="55"/>
      <c r="B164" s="118" t="s">
        <v>740</v>
      </c>
      <c r="C164" s="118" t="s">
        <v>424</v>
      </c>
      <c r="D164" s="263"/>
      <c r="E164" s="60"/>
      <c r="F164" s="62" t="s">
        <v>54</v>
      </c>
      <c r="G164" s="33"/>
      <c r="H164" s="64"/>
      <c r="I164" s="33"/>
      <c r="J164" s="64"/>
      <c r="K164" s="33"/>
      <c r="L164" s="64"/>
      <c r="M164" s="33"/>
      <c r="N164" s="64"/>
      <c r="O164" s="33"/>
      <c r="P164" s="64"/>
      <c r="Q164" s="33"/>
      <c r="R164" s="64"/>
    </row>
    <row r="165" spans="1:18" ht="21.75" customHeight="1">
      <c r="A165" s="57"/>
      <c r="B165" s="119"/>
      <c r="C165" s="119" t="s">
        <v>421</v>
      </c>
      <c r="D165" s="264"/>
      <c r="E165" s="71"/>
      <c r="F165" s="104"/>
      <c r="G165" s="179"/>
      <c r="H165" s="59"/>
      <c r="I165" s="179"/>
      <c r="J165" s="59"/>
      <c r="K165" s="179"/>
      <c r="L165" s="59"/>
      <c r="M165" s="179"/>
      <c r="N165" s="59"/>
      <c r="O165" s="179"/>
      <c r="P165" s="59"/>
      <c r="Q165" s="179"/>
      <c r="R165" s="59"/>
    </row>
    <row r="166" spans="1:18" ht="21.75" customHeight="1">
      <c r="A166" s="251">
        <v>6</v>
      </c>
      <c r="B166" s="265" t="s">
        <v>741</v>
      </c>
      <c r="C166" s="120" t="s">
        <v>423</v>
      </c>
      <c r="D166" s="58">
        <v>30000</v>
      </c>
      <c r="E166" s="54" t="s">
        <v>40</v>
      </c>
      <c r="F166" s="91" t="s">
        <v>49</v>
      </c>
      <c r="G166" s="36"/>
      <c r="H166" s="39"/>
      <c r="I166" s="47"/>
      <c r="J166" s="39"/>
      <c r="K166" s="47"/>
      <c r="L166" s="39"/>
      <c r="M166" s="47"/>
      <c r="N166" s="39"/>
      <c r="O166" s="47"/>
      <c r="P166" s="39"/>
      <c r="Q166" s="47"/>
      <c r="R166" s="68"/>
    </row>
    <row r="167" spans="1:18" ht="21.75" customHeight="1">
      <c r="A167" s="46"/>
      <c r="B167" s="96" t="s">
        <v>742</v>
      </c>
      <c r="C167" s="118" t="s">
        <v>424</v>
      </c>
      <c r="D167" s="53"/>
      <c r="E167" s="60"/>
      <c r="F167" s="62" t="s">
        <v>54</v>
      </c>
      <c r="G167" s="40"/>
      <c r="H167" s="28"/>
      <c r="I167" s="48"/>
      <c r="J167" s="28"/>
      <c r="K167" s="48"/>
      <c r="L167" s="28"/>
      <c r="M167" s="48"/>
      <c r="N167" s="28"/>
      <c r="O167" s="48"/>
      <c r="P167" s="28"/>
      <c r="Q167" s="48"/>
      <c r="R167" s="69"/>
    </row>
    <row r="168" spans="1:18" ht="21.75" customHeight="1">
      <c r="A168" s="46"/>
      <c r="B168" s="96"/>
      <c r="C168" s="118" t="s">
        <v>421</v>
      </c>
      <c r="D168" s="53"/>
      <c r="E168" s="60"/>
      <c r="F168" s="62"/>
      <c r="G168" s="40"/>
      <c r="H168" s="28"/>
      <c r="I168" s="48"/>
      <c r="J168" s="28"/>
      <c r="K168" s="48"/>
      <c r="L168" s="28"/>
      <c r="M168" s="48"/>
      <c r="N168" s="28"/>
      <c r="O168" s="48"/>
      <c r="P168" s="28"/>
      <c r="Q168" s="48"/>
      <c r="R168" s="69"/>
    </row>
    <row r="169" spans="1:18" ht="21.75" customHeight="1">
      <c r="A169" s="251">
        <v>7</v>
      </c>
      <c r="B169" s="265" t="s">
        <v>743</v>
      </c>
      <c r="C169" s="120" t="s">
        <v>423</v>
      </c>
      <c r="D169" s="58">
        <v>30000</v>
      </c>
      <c r="E169" s="54" t="s">
        <v>40</v>
      </c>
      <c r="F169" s="91" t="s">
        <v>49</v>
      </c>
      <c r="G169" s="36"/>
      <c r="H169" s="39"/>
      <c r="I169" s="47"/>
      <c r="J169" s="39"/>
      <c r="K169" s="47"/>
      <c r="L169" s="39"/>
      <c r="M169" s="47"/>
      <c r="N169" s="39"/>
      <c r="O169" s="47"/>
      <c r="P169" s="39"/>
      <c r="Q169" s="47"/>
      <c r="R169" s="68"/>
    </row>
    <row r="170" spans="1:18" ht="21.75" customHeight="1">
      <c r="A170" s="46"/>
      <c r="B170" s="96" t="s">
        <v>744</v>
      </c>
      <c r="C170" s="118" t="s">
        <v>424</v>
      </c>
      <c r="D170" s="53"/>
      <c r="E170" s="60"/>
      <c r="F170" s="62" t="s">
        <v>54</v>
      </c>
      <c r="G170" s="40"/>
      <c r="H170" s="28"/>
      <c r="I170" s="48"/>
      <c r="J170" s="28"/>
      <c r="K170" s="48"/>
      <c r="L170" s="28"/>
      <c r="M170" s="48"/>
      <c r="N170" s="28"/>
      <c r="O170" s="48"/>
      <c r="P170" s="28"/>
      <c r="Q170" s="48"/>
      <c r="R170" s="69"/>
    </row>
    <row r="171" spans="1:18" ht="21.75" customHeight="1">
      <c r="A171" s="46"/>
      <c r="B171" s="96"/>
      <c r="C171" s="118" t="s">
        <v>421</v>
      </c>
      <c r="D171" s="53"/>
      <c r="E171" s="60"/>
      <c r="F171" s="62"/>
      <c r="G171" s="40"/>
      <c r="H171" s="28"/>
      <c r="I171" s="48"/>
      <c r="J171" s="28"/>
      <c r="K171" s="48"/>
      <c r="L171" s="28"/>
      <c r="M171" s="48"/>
      <c r="N171" s="28"/>
      <c r="O171" s="48"/>
      <c r="P171" s="28"/>
      <c r="Q171" s="48"/>
      <c r="R171" s="69"/>
    </row>
    <row r="172" spans="1:18" ht="21.75" customHeight="1">
      <c r="A172" s="261">
        <v>8</v>
      </c>
      <c r="B172" s="120" t="s">
        <v>745</v>
      </c>
      <c r="C172" s="120" t="s">
        <v>423</v>
      </c>
      <c r="D172" s="262">
        <v>30000</v>
      </c>
      <c r="E172" s="54" t="s">
        <v>40</v>
      </c>
      <c r="F172" s="91" t="s">
        <v>49</v>
      </c>
      <c r="G172" s="181"/>
      <c r="H172" s="175"/>
      <c r="I172" s="181"/>
      <c r="J172" s="175"/>
      <c r="K172" s="181"/>
      <c r="L172" s="175"/>
      <c r="M172" s="181"/>
      <c r="N172" s="175"/>
      <c r="O172" s="181"/>
      <c r="P172" s="175"/>
      <c r="Q172" s="181"/>
      <c r="R172" s="175"/>
    </row>
    <row r="173" spans="1:18" ht="21.75" customHeight="1">
      <c r="A173" s="55"/>
      <c r="B173" s="118" t="s">
        <v>746</v>
      </c>
      <c r="C173" s="118" t="s">
        <v>424</v>
      </c>
      <c r="D173" s="263"/>
      <c r="E173" s="60"/>
      <c r="F173" s="62" t="s">
        <v>54</v>
      </c>
      <c r="G173" s="33"/>
      <c r="H173" s="64"/>
      <c r="I173" s="33"/>
      <c r="J173" s="64"/>
      <c r="K173" s="33"/>
      <c r="L173" s="64"/>
      <c r="M173" s="33"/>
      <c r="N173" s="64"/>
      <c r="O173" s="33"/>
      <c r="P173" s="64"/>
      <c r="Q173" s="33"/>
      <c r="R173" s="64"/>
    </row>
    <row r="174" spans="1:18" ht="21.75" customHeight="1">
      <c r="A174" s="57"/>
      <c r="B174" s="119"/>
      <c r="C174" s="119" t="s">
        <v>421</v>
      </c>
      <c r="D174" s="264"/>
      <c r="E174" s="71"/>
      <c r="F174" s="104"/>
      <c r="G174" s="179"/>
      <c r="H174" s="59"/>
      <c r="I174" s="179"/>
      <c r="J174" s="59"/>
      <c r="K174" s="179"/>
      <c r="L174" s="59"/>
      <c r="M174" s="179"/>
      <c r="N174" s="59"/>
      <c r="O174" s="179"/>
      <c r="P174" s="59"/>
      <c r="Q174" s="179"/>
      <c r="R174" s="59"/>
    </row>
    <row r="175" spans="1:18" ht="21.75" customHeight="1">
      <c r="A175" s="382" t="s">
        <v>833</v>
      </c>
      <c r="B175" s="383"/>
      <c r="C175" s="384"/>
      <c r="D175" s="243">
        <f>D147+D150+D153+D156+D163+D166+D169+D172</f>
        <v>220000</v>
      </c>
      <c r="E175" s="187"/>
      <c r="F175" s="76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6" spans="1:18" ht="21.75" customHeight="1">
      <c r="A176" s="198"/>
      <c r="B176" s="198"/>
      <c r="C176" s="198"/>
      <c r="D176" s="197"/>
      <c r="E176" s="53"/>
      <c r="F176" s="77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</row>
    <row r="177" spans="1:18" ht="21.75" customHeight="1">
      <c r="A177" s="150"/>
      <c r="B177" s="150"/>
      <c r="C177" s="150"/>
      <c r="D177" s="74"/>
      <c r="E177" s="53"/>
      <c r="F177" s="77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 ht="21.75" customHeight="1">
      <c r="A178" s="150"/>
      <c r="B178" s="150"/>
      <c r="C178" s="150"/>
      <c r="D178" s="74"/>
      <c r="E178" s="53"/>
      <c r="F178" s="77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</row>
    <row r="179" spans="1:18" ht="21.75" customHeight="1">
      <c r="A179" s="150"/>
      <c r="B179" s="150"/>
      <c r="C179" s="150"/>
      <c r="D179" s="74"/>
      <c r="E179" s="53"/>
      <c r="F179" s="77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0" spans="1:18" ht="21.75" customHeight="1">
      <c r="A180" s="150"/>
      <c r="B180" s="150"/>
      <c r="C180" s="150"/>
      <c r="D180" s="74"/>
      <c r="E180" s="53"/>
      <c r="F180" s="77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</row>
    <row r="181" spans="1:18" ht="21.75" customHeight="1">
      <c r="A181" s="150"/>
      <c r="B181" s="150"/>
      <c r="C181" s="150"/>
      <c r="D181" s="74"/>
      <c r="E181" s="53"/>
      <c r="F181" s="77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2" spans="1:18" ht="21.75" customHeight="1">
      <c r="A182" s="150"/>
      <c r="B182" s="150"/>
      <c r="C182" s="150"/>
      <c r="D182" s="74"/>
      <c r="E182" s="53"/>
      <c r="F182" s="77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</row>
    <row r="183" spans="1:18" ht="21.75" customHeight="1">
      <c r="A183" s="150"/>
      <c r="B183" s="150"/>
      <c r="C183" s="150"/>
      <c r="D183" s="74"/>
      <c r="E183" s="53"/>
      <c r="F183" s="77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</row>
    <row r="184" spans="1:18" ht="21.75" customHeight="1">
      <c r="A184" s="368">
        <v>16</v>
      </c>
      <c r="B184" s="368"/>
      <c r="C184" s="368"/>
      <c r="D184" s="368"/>
      <c r="E184" s="368"/>
      <c r="F184" s="368"/>
      <c r="G184" s="368"/>
      <c r="H184" s="368"/>
      <c r="I184" s="368"/>
      <c r="J184" s="368"/>
      <c r="K184" s="368"/>
      <c r="L184" s="368"/>
      <c r="M184" s="368"/>
      <c r="N184" s="368"/>
      <c r="O184" s="368"/>
      <c r="P184" s="368"/>
      <c r="Q184" s="368"/>
      <c r="R184" s="368"/>
    </row>
    <row r="185" spans="1:18" ht="18.75" customHeight="1">
      <c r="A185" s="192"/>
      <c r="B185" s="180" t="s">
        <v>445</v>
      </c>
      <c r="C185" s="193"/>
      <c r="D185" s="193"/>
      <c r="E185" s="193"/>
      <c r="F185" s="194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</row>
    <row r="186" spans="1:18" ht="21.75" customHeight="1">
      <c r="A186" s="80" t="s">
        <v>89</v>
      </c>
      <c r="B186" s="369" t="s">
        <v>3</v>
      </c>
      <c r="C186" s="369" t="s">
        <v>4</v>
      </c>
      <c r="D186" s="371" t="s">
        <v>19</v>
      </c>
      <c r="E186" s="371" t="s">
        <v>5</v>
      </c>
      <c r="F186" s="373" t="s">
        <v>25</v>
      </c>
      <c r="G186" s="375" t="s">
        <v>480</v>
      </c>
      <c r="H186" s="365"/>
      <c r="I186" s="366"/>
      <c r="J186" s="365" t="s">
        <v>686</v>
      </c>
      <c r="K186" s="365"/>
      <c r="L186" s="365"/>
      <c r="M186" s="365"/>
      <c r="N186" s="365"/>
      <c r="O186" s="365"/>
      <c r="P186" s="365"/>
      <c r="Q186" s="365"/>
      <c r="R186" s="366"/>
    </row>
    <row r="187" spans="1:18" ht="21.75" customHeight="1">
      <c r="A187" s="81" t="s">
        <v>90</v>
      </c>
      <c r="B187" s="376"/>
      <c r="C187" s="376"/>
      <c r="D187" s="377"/>
      <c r="E187" s="377"/>
      <c r="F187" s="378"/>
      <c r="G187" s="137" t="s">
        <v>17</v>
      </c>
      <c r="H187" s="137" t="s">
        <v>16</v>
      </c>
      <c r="I187" s="137" t="s">
        <v>15</v>
      </c>
      <c r="J187" s="137" t="s">
        <v>14</v>
      </c>
      <c r="K187" s="137" t="s">
        <v>12</v>
      </c>
      <c r="L187" s="137" t="s">
        <v>13</v>
      </c>
      <c r="M187" s="137" t="s">
        <v>11</v>
      </c>
      <c r="N187" s="137" t="s">
        <v>10</v>
      </c>
      <c r="O187" s="137" t="s">
        <v>9</v>
      </c>
      <c r="P187" s="137" t="s">
        <v>8</v>
      </c>
      <c r="Q187" s="137" t="s">
        <v>6</v>
      </c>
      <c r="R187" s="137" t="s">
        <v>7</v>
      </c>
    </row>
    <row r="188" spans="1:18" ht="21.75" customHeight="1">
      <c r="A188" s="251">
        <v>1</v>
      </c>
      <c r="B188" s="121" t="s">
        <v>41</v>
      </c>
      <c r="C188" s="120" t="s">
        <v>750</v>
      </c>
      <c r="D188" s="58">
        <v>100000</v>
      </c>
      <c r="E188" s="54" t="s">
        <v>40</v>
      </c>
      <c r="F188" s="91" t="s">
        <v>42</v>
      </c>
      <c r="G188" s="36"/>
      <c r="H188" s="39"/>
      <c r="I188" s="36"/>
      <c r="J188" s="39"/>
      <c r="K188" s="36"/>
      <c r="L188" s="39"/>
      <c r="M188" s="36"/>
      <c r="N188" s="39"/>
      <c r="O188" s="36"/>
      <c r="P188" s="39"/>
      <c r="Q188" s="36"/>
      <c r="R188" s="68"/>
    </row>
    <row r="189" spans="1:18" ht="21.75" customHeight="1">
      <c r="A189" s="46"/>
      <c r="B189" s="122"/>
      <c r="C189" s="118" t="s">
        <v>285</v>
      </c>
      <c r="D189" s="53"/>
      <c r="E189" s="60"/>
      <c r="F189" s="126"/>
      <c r="G189" s="40"/>
      <c r="H189" s="28"/>
      <c r="I189" s="40"/>
      <c r="J189" s="28"/>
      <c r="K189" s="40"/>
      <c r="L189" s="28"/>
      <c r="M189" s="40"/>
      <c r="N189" s="28"/>
      <c r="O189" s="40"/>
      <c r="P189" s="28"/>
      <c r="Q189" s="40"/>
      <c r="R189" s="69"/>
    </row>
    <row r="190" spans="1:18" ht="21.75" customHeight="1">
      <c r="A190" s="258">
        <v>2</v>
      </c>
      <c r="B190" s="102" t="s">
        <v>500</v>
      </c>
      <c r="C190" s="120" t="s">
        <v>451</v>
      </c>
      <c r="D190" s="37">
        <v>490600</v>
      </c>
      <c r="E190" s="268" t="s">
        <v>39</v>
      </c>
      <c r="F190" s="91" t="s">
        <v>42</v>
      </c>
      <c r="G190" s="107"/>
      <c r="H190" s="108"/>
      <c r="I190" s="107"/>
      <c r="J190" s="108"/>
      <c r="K190" s="107"/>
      <c r="L190" s="108"/>
      <c r="M190" s="107"/>
      <c r="N190" s="108"/>
      <c r="O190" s="107"/>
      <c r="P190" s="108"/>
      <c r="Q190" s="107"/>
      <c r="R190" s="107"/>
    </row>
    <row r="191" spans="1:18" ht="21.75" customHeight="1">
      <c r="A191" s="92"/>
      <c r="B191" s="105" t="s">
        <v>450</v>
      </c>
      <c r="C191" s="118" t="s">
        <v>450</v>
      </c>
      <c r="D191" s="49"/>
      <c r="E191" s="53"/>
      <c r="F191" s="62"/>
      <c r="G191" s="109"/>
      <c r="H191" s="110"/>
      <c r="I191" s="109"/>
      <c r="J191" s="110"/>
      <c r="K191" s="109"/>
      <c r="L191" s="110"/>
      <c r="M191" s="109"/>
      <c r="N191" s="110"/>
      <c r="O191" s="109"/>
      <c r="P191" s="110"/>
      <c r="Q191" s="109"/>
      <c r="R191" s="109"/>
    </row>
    <row r="192" spans="1:18" ht="21.75" customHeight="1">
      <c r="A192" s="100"/>
      <c r="B192" s="103"/>
      <c r="C192" s="119" t="s">
        <v>751</v>
      </c>
      <c r="D192" s="113"/>
      <c r="E192" s="70"/>
      <c r="F192" s="104"/>
      <c r="G192" s="111"/>
      <c r="H192" s="112"/>
      <c r="I192" s="111"/>
      <c r="J192" s="112"/>
      <c r="K192" s="111"/>
      <c r="L192" s="112"/>
      <c r="M192" s="111"/>
      <c r="N192" s="112"/>
      <c r="O192" s="111"/>
      <c r="P192" s="112"/>
      <c r="Q192" s="111"/>
      <c r="R192" s="111"/>
    </row>
    <row r="193" spans="1:18" ht="21.75" customHeight="1">
      <c r="A193" s="258">
        <v>3</v>
      </c>
      <c r="B193" s="102" t="s">
        <v>759</v>
      </c>
      <c r="C193" s="120" t="s">
        <v>761</v>
      </c>
      <c r="D193" s="37">
        <v>2000000</v>
      </c>
      <c r="E193" s="268" t="s">
        <v>39</v>
      </c>
      <c r="F193" s="91" t="s">
        <v>42</v>
      </c>
      <c r="G193" s="107"/>
      <c r="H193" s="108"/>
      <c r="I193" s="107"/>
      <c r="J193" s="108"/>
      <c r="K193" s="107"/>
      <c r="L193" s="108"/>
      <c r="M193" s="107"/>
      <c r="N193" s="108"/>
      <c r="O193" s="107"/>
      <c r="P193" s="108"/>
      <c r="Q193" s="107"/>
      <c r="R193" s="107"/>
    </row>
    <row r="194" spans="1:18" ht="21.75" customHeight="1">
      <c r="A194" s="92"/>
      <c r="B194" s="105" t="s">
        <v>760</v>
      </c>
      <c r="C194" s="118" t="s">
        <v>758</v>
      </c>
      <c r="D194" s="49"/>
      <c r="E194" s="53"/>
      <c r="F194" s="62"/>
      <c r="G194" s="109"/>
      <c r="H194" s="110"/>
      <c r="I194" s="109"/>
      <c r="J194" s="110"/>
      <c r="K194" s="109"/>
      <c r="L194" s="110"/>
      <c r="M194" s="109"/>
      <c r="N194" s="110"/>
      <c r="O194" s="109"/>
      <c r="P194" s="110"/>
      <c r="Q194" s="109"/>
      <c r="R194" s="109"/>
    </row>
    <row r="195" spans="1:18" ht="21.75" customHeight="1">
      <c r="A195" s="258">
        <v>4</v>
      </c>
      <c r="B195" s="102" t="s">
        <v>762</v>
      </c>
      <c r="C195" s="120" t="s">
        <v>764</v>
      </c>
      <c r="D195" s="37">
        <v>500000</v>
      </c>
      <c r="E195" s="128" t="s">
        <v>39</v>
      </c>
      <c r="F195" s="91" t="s">
        <v>42</v>
      </c>
      <c r="G195" s="107"/>
      <c r="H195" s="108"/>
      <c r="I195" s="107"/>
      <c r="J195" s="108"/>
      <c r="K195" s="107"/>
      <c r="L195" s="108"/>
      <c r="M195" s="107"/>
      <c r="N195" s="108"/>
      <c r="O195" s="107"/>
      <c r="P195" s="108"/>
      <c r="Q195" s="107"/>
      <c r="R195" s="107"/>
    </row>
    <row r="196" spans="1:18" ht="21.75" customHeight="1">
      <c r="A196" s="92"/>
      <c r="B196" s="105" t="s">
        <v>763</v>
      </c>
      <c r="C196" s="118" t="s">
        <v>765</v>
      </c>
      <c r="D196" s="49"/>
      <c r="E196" s="53"/>
      <c r="F196" s="62"/>
      <c r="G196" s="109"/>
      <c r="H196" s="110"/>
      <c r="I196" s="109"/>
      <c r="J196" s="110"/>
      <c r="K196" s="109"/>
      <c r="L196" s="110"/>
      <c r="M196" s="109"/>
      <c r="N196" s="110"/>
      <c r="O196" s="109"/>
      <c r="P196" s="110"/>
      <c r="Q196" s="109"/>
      <c r="R196" s="109"/>
    </row>
    <row r="197" spans="1:18" ht="21.75" customHeight="1">
      <c r="A197" s="258">
        <v>5</v>
      </c>
      <c r="B197" s="102" t="s">
        <v>771</v>
      </c>
      <c r="C197" s="120" t="s">
        <v>773</v>
      </c>
      <c r="D197" s="37">
        <v>95621</v>
      </c>
      <c r="E197" s="128" t="s">
        <v>39</v>
      </c>
      <c r="F197" s="91" t="s">
        <v>42</v>
      </c>
      <c r="G197" s="107"/>
      <c r="H197" s="108"/>
      <c r="I197" s="107"/>
      <c r="J197" s="108"/>
      <c r="K197" s="107"/>
      <c r="L197" s="108"/>
      <c r="M197" s="107"/>
      <c r="N197" s="108"/>
      <c r="O197" s="107"/>
      <c r="P197" s="108"/>
      <c r="Q197" s="107"/>
      <c r="R197" s="107"/>
    </row>
    <row r="198" spans="1:18" ht="21.75" customHeight="1">
      <c r="A198" s="100"/>
      <c r="B198" s="103" t="s">
        <v>772</v>
      </c>
      <c r="C198" s="119" t="s">
        <v>774</v>
      </c>
      <c r="D198" s="113"/>
      <c r="E198" s="70"/>
      <c r="F198" s="104"/>
      <c r="G198" s="111"/>
      <c r="H198" s="112"/>
      <c r="I198" s="111"/>
      <c r="J198" s="112"/>
      <c r="K198" s="111"/>
      <c r="L198" s="112"/>
      <c r="M198" s="111"/>
      <c r="N198" s="112"/>
      <c r="O198" s="111"/>
      <c r="P198" s="112"/>
      <c r="Q198" s="111"/>
      <c r="R198" s="111"/>
    </row>
    <row r="199" spans="1:18" ht="21.75" customHeight="1">
      <c r="A199" s="258">
        <v>6</v>
      </c>
      <c r="B199" s="102" t="s">
        <v>771</v>
      </c>
      <c r="C199" s="120" t="s">
        <v>776</v>
      </c>
      <c r="D199" s="37">
        <v>189720</v>
      </c>
      <c r="E199" s="128" t="s">
        <v>39</v>
      </c>
      <c r="F199" s="91" t="s">
        <v>42</v>
      </c>
      <c r="G199" s="107"/>
      <c r="H199" s="108"/>
      <c r="I199" s="107"/>
      <c r="J199" s="108"/>
      <c r="K199" s="107"/>
      <c r="L199" s="108"/>
      <c r="M199" s="107"/>
      <c r="N199" s="108"/>
      <c r="O199" s="107"/>
      <c r="P199" s="108"/>
      <c r="Q199" s="107"/>
      <c r="R199" s="107"/>
    </row>
    <row r="200" spans="1:18" ht="21.75" customHeight="1">
      <c r="A200" s="92"/>
      <c r="B200" s="269" t="s">
        <v>775</v>
      </c>
      <c r="C200" s="118" t="s">
        <v>777</v>
      </c>
      <c r="D200" s="49"/>
      <c r="E200" s="53"/>
      <c r="F200" s="62"/>
      <c r="G200" s="109"/>
      <c r="H200" s="110"/>
      <c r="I200" s="109"/>
      <c r="J200" s="110"/>
      <c r="K200" s="109"/>
      <c r="L200" s="110"/>
      <c r="M200" s="109"/>
      <c r="N200" s="110"/>
      <c r="O200" s="109"/>
      <c r="P200" s="110"/>
      <c r="Q200" s="109"/>
      <c r="R200" s="109"/>
    </row>
    <row r="201" spans="1:18" ht="21.75" customHeight="1">
      <c r="A201" s="100"/>
      <c r="B201" s="270"/>
      <c r="C201" s="118" t="s">
        <v>778</v>
      </c>
      <c r="D201" s="113"/>
      <c r="E201" s="70"/>
      <c r="F201" s="104"/>
      <c r="G201" s="111"/>
      <c r="H201" s="112"/>
      <c r="I201" s="111"/>
      <c r="J201" s="112"/>
      <c r="K201" s="111"/>
      <c r="L201" s="112"/>
      <c r="M201" s="111"/>
      <c r="N201" s="112"/>
      <c r="O201" s="111"/>
      <c r="P201" s="112"/>
      <c r="Q201" s="111"/>
      <c r="R201" s="109"/>
    </row>
    <row r="202" spans="1:18" ht="21.75" customHeight="1">
      <c r="A202" s="258">
        <v>7</v>
      </c>
      <c r="B202" s="102" t="s">
        <v>771</v>
      </c>
      <c r="C202" s="120" t="s">
        <v>779</v>
      </c>
      <c r="D202" s="37">
        <v>414490</v>
      </c>
      <c r="E202" s="128" t="s">
        <v>39</v>
      </c>
      <c r="F202" s="91" t="s">
        <v>42</v>
      </c>
      <c r="G202" s="107"/>
      <c r="H202" s="108"/>
      <c r="I202" s="107"/>
      <c r="J202" s="108"/>
      <c r="K202" s="107"/>
      <c r="L202" s="108"/>
      <c r="M202" s="107"/>
      <c r="N202" s="108"/>
      <c r="O202" s="107"/>
      <c r="P202" s="108"/>
      <c r="Q202" s="107"/>
      <c r="R202" s="107"/>
    </row>
    <row r="203" spans="1:18" ht="21.75" customHeight="1">
      <c r="A203" s="100"/>
      <c r="B203" s="103" t="s">
        <v>551</v>
      </c>
      <c r="C203" s="119" t="s">
        <v>780</v>
      </c>
      <c r="D203" s="113"/>
      <c r="E203" s="70"/>
      <c r="F203" s="104"/>
      <c r="G203" s="111"/>
      <c r="H203" s="112"/>
      <c r="I203" s="111"/>
      <c r="J203" s="112"/>
      <c r="K203" s="111"/>
      <c r="L203" s="112"/>
      <c r="M203" s="111"/>
      <c r="N203" s="112"/>
      <c r="O203" s="111"/>
      <c r="P203" s="112"/>
      <c r="Q203" s="111"/>
      <c r="R203" s="111"/>
    </row>
    <row r="204" spans="1:18" ht="21.75" customHeight="1">
      <c r="A204" s="258">
        <v>8</v>
      </c>
      <c r="B204" s="102" t="s">
        <v>771</v>
      </c>
      <c r="C204" s="120" t="s">
        <v>782</v>
      </c>
      <c r="D204" s="37">
        <v>498420</v>
      </c>
      <c r="E204" s="128" t="s">
        <v>39</v>
      </c>
      <c r="F204" s="91" t="s">
        <v>42</v>
      </c>
      <c r="G204" s="107"/>
      <c r="H204" s="108"/>
      <c r="I204" s="107"/>
      <c r="J204" s="108"/>
      <c r="K204" s="107"/>
      <c r="L204" s="108"/>
      <c r="M204" s="107"/>
      <c r="N204" s="108"/>
      <c r="O204" s="107"/>
      <c r="P204" s="108"/>
      <c r="Q204" s="107"/>
      <c r="R204" s="107"/>
    </row>
    <row r="205" spans="1:18" ht="21.75" customHeight="1">
      <c r="A205" s="100"/>
      <c r="B205" s="103" t="s">
        <v>781</v>
      </c>
      <c r="C205" s="119" t="s">
        <v>783</v>
      </c>
      <c r="D205" s="113"/>
      <c r="E205" s="70"/>
      <c r="F205" s="104"/>
      <c r="G205" s="111"/>
      <c r="H205" s="112"/>
      <c r="I205" s="111"/>
      <c r="J205" s="112"/>
      <c r="K205" s="111"/>
      <c r="L205" s="112"/>
      <c r="M205" s="111"/>
      <c r="N205" s="112"/>
      <c r="O205" s="111"/>
      <c r="P205" s="112"/>
      <c r="Q205" s="111"/>
      <c r="R205" s="111"/>
    </row>
    <row r="206" spans="1:18" ht="21.75" customHeight="1">
      <c r="A206" s="258">
        <v>9</v>
      </c>
      <c r="B206" s="102" t="s">
        <v>784</v>
      </c>
      <c r="C206" s="120" t="s">
        <v>786</v>
      </c>
      <c r="D206" s="37">
        <v>498063</v>
      </c>
      <c r="E206" s="128" t="s">
        <v>39</v>
      </c>
      <c r="F206" s="91" t="s">
        <v>42</v>
      </c>
      <c r="G206" s="107"/>
      <c r="H206" s="108"/>
      <c r="I206" s="107"/>
      <c r="J206" s="108"/>
      <c r="K206" s="107"/>
      <c r="L206" s="108"/>
      <c r="M206" s="107"/>
      <c r="N206" s="108"/>
      <c r="O206" s="107"/>
      <c r="P206" s="108"/>
      <c r="Q206" s="107"/>
      <c r="R206" s="107"/>
    </row>
    <row r="207" spans="1:18" ht="21.75" customHeight="1">
      <c r="A207" s="100"/>
      <c r="B207" s="269" t="s">
        <v>785</v>
      </c>
      <c r="C207" s="119" t="s">
        <v>787</v>
      </c>
      <c r="D207" s="49"/>
      <c r="E207" s="53"/>
      <c r="F207" s="62"/>
      <c r="G207" s="109"/>
      <c r="H207" s="110"/>
      <c r="I207" s="109"/>
      <c r="J207" s="110"/>
      <c r="K207" s="109"/>
      <c r="L207" s="110"/>
      <c r="M207" s="109"/>
      <c r="N207" s="110"/>
      <c r="O207" s="109"/>
      <c r="P207" s="110"/>
      <c r="Q207" s="109"/>
      <c r="R207" s="109"/>
    </row>
    <row r="208" spans="1:18" ht="21.75" customHeight="1">
      <c r="A208" s="258">
        <v>10</v>
      </c>
      <c r="B208" s="102" t="s">
        <v>784</v>
      </c>
      <c r="C208" s="120" t="s">
        <v>789</v>
      </c>
      <c r="D208" s="37">
        <v>499730</v>
      </c>
      <c r="E208" s="128" t="s">
        <v>39</v>
      </c>
      <c r="F208" s="91" t="s">
        <v>42</v>
      </c>
      <c r="G208" s="107"/>
      <c r="H208" s="108"/>
      <c r="I208" s="107"/>
      <c r="J208" s="108"/>
      <c r="K208" s="107"/>
      <c r="L208" s="108"/>
      <c r="M208" s="107"/>
      <c r="N208" s="108"/>
      <c r="O208" s="107"/>
      <c r="P208" s="108"/>
      <c r="Q208" s="107"/>
      <c r="R208" s="107"/>
    </row>
    <row r="209" spans="1:18" ht="21.75" customHeight="1">
      <c r="A209" s="100"/>
      <c r="B209" s="270" t="s">
        <v>788</v>
      </c>
      <c r="C209" s="119" t="s">
        <v>790</v>
      </c>
      <c r="D209" s="113"/>
      <c r="E209" s="70"/>
      <c r="F209" s="104"/>
      <c r="G209" s="111"/>
      <c r="H209" s="112"/>
      <c r="I209" s="111"/>
      <c r="J209" s="112"/>
      <c r="K209" s="111"/>
      <c r="L209" s="112"/>
      <c r="M209" s="111"/>
      <c r="N209" s="112"/>
      <c r="O209" s="111"/>
      <c r="P209" s="112"/>
      <c r="Q209" s="111"/>
      <c r="R209" s="111"/>
    </row>
    <row r="210" spans="1:18" ht="21.75" customHeight="1">
      <c r="A210" s="368">
        <v>17</v>
      </c>
      <c r="B210" s="368"/>
      <c r="C210" s="368"/>
      <c r="D210" s="368"/>
      <c r="E210" s="368"/>
      <c r="F210" s="368"/>
      <c r="G210" s="368"/>
      <c r="H210" s="368"/>
      <c r="I210" s="368"/>
      <c r="J210" s="368"/>
      <c r="K210" s="368"/>
      <c r="L210" s="368"/>
      <c r="M210" s="368"/>
      <c r="N210" s="368"/>
      <c r="O210" s="368"/>
      <c r="P210" s="368"/>
      <c r="Q210" s="368"/>
      <c r="R210" s="368"/>
    </row>
    <row r="211" spans="1:18" ht="21.75" customHeight="1">
      <c r="A211" s="192"/>
      <c r="B211" s="180" t="s">
        <v>501</v>
      </c>
      <c r="C211" s="193"/>
      <c r="D211" s="193"/>
      <c r="E211" s="193"/>
      <c r="F211" s="194"/>
      <c r="G211" s="193"/>
      <c r="H211" s="19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</row>
    <row r="212" spans="1:18" ht="21.75" customHeight="1">
      <c r="A212" s="80" t="s">
        <v>89</v>
      </c>
      <c r="B212" s="369" t="s">
        <v>3</v>
      </c>
      <c r="C212" s="369" t="s">
        <v>4</v>
      </c>
      <c r="D212" s="371" t="s">
        <v>19</v>
      </c>
      <c r="E212" s="371" t="s">
        <v>5</v>
      </c>
      <c r="F212" s="373" t="s">
        <v>25</v>
      </c>
      <c r="G212" s="375" t="s">
        <v>480</v>
      </c>
      <c r="H212" s="365"/>
      <c r="I212" s="366"/>
      <c r="J212" s="365" t="s">
        <v>686</v>
      </c>
      <c r="K212" s="365"/>
      <c r="L212" s="365"/>
      <c r="M212" s="365"/>
      <c r="N212" s="365"/>
      <c r="O212" s="365"/>
      <c r="P212" s="365"/>
      <c r="Q212" s="365"/>
      <c r="R212" s="366"/>
    </row>
    <row r="213" spans="1:18" ht="21.75" customHeight="1">
      <c r="A213" s="81" t="s">
        <v>90</v>
      </c>
      <c r="B213" s="376"/>
      <c r="C213" s="376"/>
      <c r="D213" s="377"/>
      <c r="E213" s="377"/>
      <c r="F213" s="378"/>
      <c r="G213" s="36" t="s">
        <v>17</v>
      </c>
      <c r="H213" s="36" t="s">
        <v>16</v>
      </c>
      <c r="I213" s="36" t="s">
        <v>15</v>
      </c>
      <c r="J213" s="36" t="s">
        <v>14</v>
      </c>
      <c r="K213" s="36" t="s">
        <v>12</v>
      </c>
      <c r="L213" s="36" t="s">
        <v>13</v>
      </c>
      <c r="M213" s="36" t="s">
        <v>11</v>
      </c>
      <c r="N213" s="36" t="s">
        <v>10</v>
      </c>
      <c r="O213" s="36" t="s">
        <v>9</v>
      </c>
      <c r="P213" s="36" t="s">
        <v>8</v>
      </c>
      <c r="Q213" s="36" t="s">
        <v>6</v>
      </c>
      <c r="R213" s="36" t="s">
        <v>7</v>
      </c>
    </row>
    <row r="214" spans="1:18" ht="21.75" customHeight="1">
      <c r="A214" s="258">
        <v>11</v>
      </c>
      <c r="B214" s="102" t="s">
        <v>792</v>
      </c>
      <c r="C214" s="120" t="s">
        <v>791</v>
      </c>
      <c r="D214" s="37">
        <v>168630</v>
      </c>
      <c r="E214" s="128" t="s">
        <v>39</v>
      </c>
      <c r="F214" s="91" t="s">
        <v>42</v>
      </c>
      <c r="G214" s="107"/>
      <c r="H214" s="108"/>
      <c r="I214" s="107"/>
      <c r="J214" s="108"/>
      <c r="K214" s="107"/>
      <c r="L214" s="108"/>
      <c r="M214" s="107"/>
      <c r="N214" s="108"/>
      <c r="O214" s="107"/>
      <c r="P214" s="108"/>
      <c r="Q214" s="107"/>
      <c r="R214" s="107"/>
    </row>
    <row r="215" spans="1:18" ht="21.75" customHeight="1">
      <c r="A215" s="100"/>
      <c r="B215" s="270" t="s">
        <v>793</v>
      </c>
      <c r="C215" s="119"/>
      <c r="D215" s="113"/>
      <c r="E215" s="70"/>
      <c r="F215" s="104"/>
      <c r="G215" s="111"/>
      <c r="H215" s="112"/>
      <c r="I215" s="111"/>
      <c r="J215" s="112"/>
      <c r="K215" s="111"/>
      <c r="L215" s="112"/>
      <c r="M215" s="111"/>
      <c r="N215" s="112"/>
      <c r="O215" s="111"/>
      <c r="P215" s="112"/>
      <c r="Q215" s="111"/>
      <c r="R215" s="111"/>
    </row>
    <row r="216" spans="1:18" ht="21.75" customHeight="1">
      <c r="A216" s="92">
        <v>12</v>
      </c>
      <c r="B216" s="105" t="s">
        <v>794</v>
      </c>
      <c r="C216" s="118" t="s">
        <v>796</v>
      </c>
      <c r="D216" s="49">
        <v>10000</v>
      </c>
      <c r="E216" s="128" t="s">
        <v>39</v>
      </c>
      <c r="F216" s="91" t="s">
        <v>42</v>
      </c>
      <c r="G216" s="109"/>
      <c r="H216" s="110"/>
      <c r="I216" s="109"/>
      <c r="J216" s="110"/>
      <c r="K216" s="109"/>
      <c r="L216" s="110"/>
      <c r="M216" s="109"/>
      <c r="N216" s="110"/>
      <c r="O216" s="109"/>
      <c r="P216" s="110"/>
      <c r="Q216" s="109"/>
      <c r="R216" s="109"/>
    </row>
    <row r="217" spans="1:18" ht="21.75" customHeight="1">
      <c r="A217" s="100"/>
      <c r="B217" s="103" t="s">
        <v>795</v>
      </c>
      <c r="C217" s="119"/>
      <c r="D217" s="113"/>
      <c r="E217" s="70"/>
      <c r="F217" s="104"/>
      <c r="G217" s="111"/>
      <c r="H217" s="112"/>
      <c r="I217" s="111"/>
      <c r="J217" s="112"/>
      <c r="K217" s="111"/>
      <c r="L217" s="112"/>
      <c r="M217" s="111"/>
      <c r="N217" s="112"/>
      <c r="O217" s="111"/>
      <c r="P217" s="112"/>
      <c r="Q217" s="111"/>
      <c r="R217" s="111"/>
    </row>
    <row r="218" spans="1:18" ht="21.75" customHeight="1">
      <c r="A218" s="382" t="s">
        <v>669</v>
      </c>
      <c r="B218" s="383"/>
      <c r="C218" s="384"/>
      <c r="D218" s="247">
        <f>D188+D190+D193+D195+D197+D199+D202+D204+D206+D208+D214+D216</f>
        <v>5465274</v>
      </c>
      <c r="E218" s="53"/>
      <c r="F218" s="77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1:18" ht="21.75" customHeight="1">
      <c r="A219" s="368"/>
      <c r="B219" s="368"/>
      <c r="C219" s="368"/>
      <c r="D219" s="368"/>
      <c r="E219" s="368"/>
      <c r="F219" s="368"/>
      <c r="G219" s="368"/>
      <c r="H219" s="368"/>
      <c r="I219" s="368"/>
      <c r="J219" s="368"/>
      <c r="K219" s="368"/>
      <c r="L219" s="368"/>
      <c r="M219" s="368"/>
      <c r="N219" s="368"/>
      <c r="O219" s="368"/>
      <c r="P219" s="368"/>
      <c r="Q219" s="368"/>
      <c r="R219" s="368"/>
    </row>
    <row r="220" spans="1:18" ht="21.75" customHeight="1">
      <c r="A220" s="176"/>
      <c r="B220" s="180" t="s">
        <v>299</v>
      </c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</row>
    <row r="221" spans="1:18" ht="21.75" customHeight="1">
      <c r="A221" s="80" t="s">
        <v>89</v>
      </c>
      <c r="B221" s="369" t="s">
        <v>3</v>
      </c>
      <c r="C221" s="369" t="s">
        <v>4</v>
      </c>
      <c r="D221" s="371" t="s">
        <v>19</v>
      </c>
      <c r="E221" s="371" t="s">
        <v>5</v>
      </c>
      <c r="F221" s="373" t="s">
        <v>25</v>
      </c>
      <c r="G221" s="375" t="s">
        <v>480</v>
      </c>
      <c r="H221" s="365"/>
      <c r="I221" s="366"/>
      <c r="J221" s="365" t="s">
        <v>686</v>
      </c>
      <c r="K221" s="365"/>
      <c r="L221" s="365"/>
      <c r="M221" s="365"/>
      <c r="N221" s="365"/>
      <c r="O221" s="365"/>
      <c r="P221" s="365"/>
      <c r="Q221" s="365"/>
      <c r="R221" s="366"/>
    </row>
    <row r="222" spans="1:18" ht="21.75" customHeight="1">
      <c r="A222" s="81" t="s">
        <v>90</v>
      </c>
      <c r="B222" s="370"/>
      <c r="C222" s="370"/>
      <c r="D222" s="372"/>
      <c r="E222" s="372"/>
      <c r="F222" s="374"/>
      <c r="G222" s="50" t="s">
        <v>17</v>
      </c>
      <c r="H222" s="50" t="s">
        <v>16</v>
      </c>
      <c r="I222" s="50" t="s">
        <v>15</v>
      </c>
      <c r="J222" s="50" t="s">
        <v>14</v>
      </c>
      <c r="K222" s="50" t="s">
        <v>12</v>
      </c>
      <c r="L222" s="50" t="s">
        <v>13</v>
      </c>
      <c r="M222" s="50" t="s">
        <v>11</v>
      </c>
      <c r="N222" s="50" t="s">
        <v>10</v>
      </c>
      <c r="O222" s="50" t="s">
        <v>9</v>
      </c>
      <c r="P222" s="50" t="s">
        <v>8</v>
      </c>
      <c r="Q222" s="50" t="s">
        <v>6</v>
      </c>
      <c r="R222" s="50" t="s">
        <v>7</v>
      </c>
    </row>
    <row r="223" spans="1:18" ht="21.75" customHeight="1">
      <c r="A223" s="254">
        <v>1</v>
      </c>
      <c r="B223" s="271" t="s">
        <v>457</v>
      </c>
      <c r="C223" s="272" t="s">
        <v>337</v>
      </c>
      <c r="D223" s="54">
        <v>285536</v>
      </c>
      <c r="E223" s="54" t="s">
        <v>39</v>
      </c>
      <c r="F223" s="91" t="s">
        <v>64</v>
      </c>
      <c r="G223" s="47"/>
      <c r="H223" s="85"/>
      <c r="I223" s="47"/>
      <c r="J223" s="85"/>
      <c r="K223" s="47"/>
      <c r="L223" s="85"/>
      <c r="M223" s="47"/>
      <c r="N223" s="85"/>
      <c r="O223" s="47"/>
      <c r="P223" s="85"/>
      <c r="Q223" s="47"/>
      <c r="R223" s="47"/>
    </row>
    <row r="224" spans="1:18" ht="21.75" customHeight="1">
      <c r="A224" s="146"/>
      <c r="B224" s="105"/>
      <c r="C224" s="273" t="s">
        <v>458</v>
      </c>
      <c r="D224" s="60"/>
      <c r="E224" s="260"/>
      <c r="F224" s="62"/>
      <c r="G224" s="48"/>
      <c r="H224" s="87"/>
      <c r="I224" s="48"/>
      <c r="J224" s="87"/>
      <c r="K224" s="48"/>
      <c r="L224" s="87"/>
      <c r="M224" s="48"/>
      <c r="N224" s="87"/>
      <c r="O224" s="48"/>
      <c r="P224" s="87"/>
      <c r="Q224" s="48"/>
      <c r="R224" s="48"/>
    </row>
    <row r="225" spans="1:18" ht="21.75" customHeight="1">
      <c r="A225" s="146"/>
      <c r="B225" s="105"/>
      <c r="C225" s="273" t="s">
        <v>459</v>
      </c>
      <c r="D225" s="60"/>
      <c r="E225" s="196"/>
      <c r="F225" s="104"/>
      <c r="G225" s="52"/>
      <c r="H225" s="89"/>
      <c r="I225" s="52"/>
      <c r="J225" s="89"/>
      <c r="K225" s="52"/>
      <c r="L225" s="89"/>
      <c r="M225" s="52"/>
      <c r="N225" s="89"/>
      <c r="O225" s="52"/>
      <c r="P225" s="89"/>
      <c r="Q225" s="52"/>
      <c r="R225" s="52"/>
    </row>
    <row r="226" spans="1:18" ht="21.75" customHeight="1">
      <c r="A226" s="254">
        <v>2</v>
      </c>
      <c r="B226" s="102" t="s">
        <v>460</v>
      </c>
      <c r="C226" s="272" t="s">
        <v>300</v>
      </c>
      <c r="D226" s="274">
        <v>18340800</v>
      </c>
      <c r="E226" s="54" t="s">
        <v>39</v>
      </c>
      <c r="F226" s="91" t="s">
        <v>49</v>
      </c>
      <c r="G226" s="47"/>
      <c r="H226" s="85"/>
      <c r="I226" s="47"/>
      <c r="J226" s="85"/>
      <c r="K226" s="47"/>
      <c r="L226" s="85"/>
      <c r="M226" s="47"/>
      <c r="N226" s="85"/>
      <c r="O226" s="47"/>
      <c r="P226" s="85"/>
      <c r="Q226" s="47"/>
      <c r="R226" s="47"/>
    </row>
    <row r="227" spans="1:18" ht="21.75" customHeight="1">
      <c r="A227" s="146"/>
      <c r="B227" s="105"/>
      <c r="C227" s="273" t="s">
        <v>301</v>
      </c>
      <c r="D227" s="60"/>
      <c r="E227" s="260"/>
      <c r="F227" s="62" t="s">
        <v>54</v>
      </c>
      <c r="G227" s="48"/>
      <c r="H227" s="87"/>
      <c r="I227" s="48"/>
      <c r="J227" s="87"/>
      <c r="K227" s="48"/>
      <c r="L227" s="87"/>
      <c r="M227" s="48"/>
      <c r="N227" s="87"/>
      <c r="O227" s="48"/>
      <c r="P227" s="87"/>
      <c r="Q227" s="48"/>
      <c r="R227" s="48"/>
    </row>
    <row r="228" spans="1:18" ht="21.75" customHeight="1">
      <c r="A228" s="254">
        <v>3</v>
      </c>
      <c r="B228" s="102" t="s">
        <v>461</v>
      </c>
      <c r="C228" s="272" t="s">
        <v>302</v>
      </c>
      <c r="D228" s="54">
        <v>4608000</v>
      </c>
      <c r="E228" s="54" t="s">
        <v>39</v>
      </c>
      <c r="F228" s="91" t="s">
        <v>49</v>
      </c>
      <c r="G228" s="47"/>
      <c r="H228" s="85"/>
      <c r="I228" s="47"/>
      <c r="J228" s="85"/>
      <c r="K228" s="47"/>
      <c r="L228" s="85"/>
      <c r="M228" s="47"/>
      <c r="N228" s="85"/>
      <c r="O228" s="47"/>
      <c r="P228" s="85"/>
      <c r="Q228" s="47"/>
      <c r="R228" s="47"/>
    </row>
    <row r="229" spans="1:18" ht="21.75" customHeight="1">
      <c r="A229" s="146"/>
      <c r="B229" s="105"/>
      <c r="C229" s="273" t="s">
        <v>303</v>
      </c>
      <c r="D229" s="60"/>
      <c r="E229" s="260"/>
      <c r="F229" s="62" t="s">
        <v>54</v>
      </c>
      <c r="G229" s="48"/>
      <c r="H229" s="87"/>
      <c r="I229" s="48"/>
      <c r="J229" s="87"/>
      <c r="K229" s="48"/>
      <c r="L229" s="87"/>
      <c r="M229" s="48"/>
      <c r="N229" s="87"/>
      <c r="O229" s="48"/>
      <c r="P229" s="87"/>
      <c r="Q229" s="48"/>
      <c r="R229" s="48"/>
    </row>
    <row r="230" spans="1:18" ht="21.75" customHeight="1">
      <c r="A230" s="254">
        <v>4</v>
      </c>
      <c r="B230" s="102" t="s">
        <v>304</v>
      </c>
      <c r="C230" s="272" t="s">
        <v>462</v>
      </c>
      <c r="D230" s="54">
        <v>120000</v>
      </c>
      <c r="E230" s="54" t="s">
        <v>39</v>
      </c>
      <c r="F230" s="91" t="s">
        <v>49</v>
      </c>
      <c r="G230" s="47"/>
      <c r="H230" s="85"/>
      <c r="I230" s="47"/>
      <c r="J230" s="85"/>
      <c r="K230" s="47"/>
      <c r="L230" s="85"/>
      <c r="M230" s="47"/>
      <c r="N230" s="85"/>
      <c r="O230" s="47"/>
      <c r="P230" s="85"/>
      <c r="Q230" s="47"/>
      <c r="R230" s="47"/>
    </row>
    <row r="231" spans="1:18" ht="21.75" customHeight="1">
      <c r="A231" s="146"/>
      <c r="B231" s="105"/>
      <c r="C231" s="273" t="s">
        <v>305</v>
      </c>
      <c r="D231" s="60"/>
      <c r="E231" s="260"/>
      <c r="F231" s="62" t="s">
        <v>54</v>
      </c>
      <c r="G231" s="48"/>
      <c r="H231" s="87"/>
      <c r="I231" s="48"/>
      <c r="J231" s="87"/>
      <c r="K231" s="48"/>
      <c r="L231" s="87"/>
      <c r="M231" s="48"/>
      <c r="N231" s="87"/>
      <c r="O231" s="48"/>
      <c r="P231" s="87"/>
      <c r="Q231" s="48"/>
      <c r="R231" s="48"/>
    </row>
    <row r="232" spans="1:18" ht="21.75" customHeight="1">
      <c r="A232" s="147"/>
      <c r="B232" s="103"/>
      <c r="C232" s="275" t="s">
        <v>306</v>
      </c>
      <c r="D232" s="71"/>
      <c r="E232" s="196"/>
      <c r="F232" s="104"/>
      <c r="G232" s="52"/>
      <c r="H232" s="89"/>
      <c r="I232" s="52"/>
      <c r="J232" s="89"/>
      <c r="K232" s="52"/>
      <c r="L232" s="89"/>
      <c r="M232" s="52"/>
      <c r="N232" s="89"/>
      <c r="O232" s="52"/>
      <c r="P232" s="89"/>
      <c r="Q232" s="52"/>
      <c r="R232" s="52"/>
    </row>
    <row r="233" spans="1:18" ht="21.75" customHeight="1">
      <c r="A233" s="146">
        <v>5</v>
      </c>
      <c r="B233" s="105" t="s">
        <v>511</v>
      </c>
      <c r="C233" s="273" t="s">
        <v>508</v>
      </c>
      <c r="D233" s="60">
        <v>57000</v>
      </c>
      <c r="E233" s="276" t="s">
        <v>39</v>
      </c>
      <c r="F233" s="62" t="s">
        <v>48</v>
      </c>
      <c r="G233" s="48"/>
      <c r="H233" s="87"/>
      <c r="I233" s="48"/>
      <c r="J233" s="87"/>
      <c r="K233" s="48"/>
      <c r="L233" s="87"/>
      <c r="M233" s="48"/>
      <c r="N233" s="87"/>
      <c r="O233" s="48"/>
      <c r="P233" s="87"/>
      <c r="Q233" s="48"/>
      <c r="R233" s="48"/>
    </row>
    <row r="234" spans="1:18" ht="21.75" customHeight="1">
      <c r="A234" s="147"/>
      <c r="B234" s="103"/>
      <c r="C234" s="275" t="s">
        <v>509</v>
      </c>
      <c r="D234" s="71"/>
      <c r="E234" s="277"/>
      <c r="F234" s="104"/>
      <c r="G234" s="52"/>
      <c r="H234" s="89"/>
      <c r="I234" s="52"/>
      <c r="J234" s="89"/>
      <c r="K234" s="52"/>
      <c r="L234" s="89"/>
      <c r="M234" s="52"/>
      <c r="N234" s="89"/>
      <c r="O234" s="52"/>
      <c r="P234" s="89"/>
      <c r="Q234" s="52"/>
      <c r="R234" s="52"/>
    </row>
    <row r="235" spans="1:18" ht="21.75" customHeight="1">
      <c r="A235" s="368">
        <v>18</v>
      </c>
      <c r="B235" s="368"/>
      <c r="C235" s="368"/>
      <c r="D235" s="368"/>
      <c r="E235" s="368"/>
      <c r="F235" s="368"/>
      <c r="G235" s="368"/>
      <c r="H235" s="368"/>
      <c r="I235" s="368"/>
      <c r="J235" s="368"/>
      <c r="K235" s="368"/>
      <c r="L235" s="368"/>
      <c r="M235" s="368"/>
      <c r="N235" s="368"/>
      <c r="O235" s="368"/>
      <c r="P235" s="368"/>
      <c r="Q235" s="368"/>
      <c r="R235" s="368"/>
    </row>
    <row r="236" spans="1:18" ht="18" customHeight="1">
      <c r="A236" s="176"/>
      <c r="B236" s="180" t="s">
        <v>299</v>
      </c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</row>
    <row r="237" spans="1:18" ht="21.75" customHeight="1">
      <c r="A237" s="80" t="s">
        <v>89</v>
      </c>
      <c r="B237" s="369" t="s">
        <v>3</v>
      </c>
      <c r="C237" s="369" t="s">
        <v>4</v>
      </c>
      <c r="D237" s="371" t="s">
        <v>19</v>
      </c>
      <c r="E237" s="371" t="s">
        <v>5</v>
      </c>
      <c r="F237" s="373" t="s">
        <v>25</v>
      </c>
      <c r="G237" s="375" t="s">
        <v>480</v>
      </c>
      <c r="H237" s="365"/>
      <c r="I237" s="366"/>
      <c r="J237" s="365" t="s">
        <v>686</v>
      </c>
      <c r="K237" s="365"/>
      <c r="L237" s="365"/>
      <c r="M237" s="365"/>
      <c r="N237" s="365"/>
      <c r="O237" s="365"/>
      <c r="P237" s="365"/>
      <c r="Q237" s="365"/>
      <c r="R237" s="366"/>
    </row>
    <row r="238" spans="1:18" ht="21.75" customHeight="1">
      <c r="A238" s="81" t="s">
        <v>90</v>
      </c>
      <c r="B238" s="370"/>
      <c r="C238" s="370"/>
      <c r="D238" s="372"/>
      <c r="E238" s="372"/>
      <c r="F238" s="374"/>
      <c r="G238" s="50" t="s">
        <v>17</v>
      </c>
      <c r="H238" s="50" t="s">
        <v>16</v>
      </c>
      <c r="I238" s="50" t="s">
        <v>15</v>
      </c>
      <c r="J238" s="50" t="s">
        <v>14</v>
      </c>
      <c r="K238" s="50" t="s">
        <v>12</v>
      </c>
      <c r="L238" s="50" t="s">
        <v>13</v>
      </c>
      <c r="M238" s="50" t="s">
        <v>11</v>
      </c>
      <c r="N238" s="50" t="s">
        <v>10</v>
      </c>
      <c r="O238" s="50" t="s">
        <v>9</v>
      </c>
      <c r="P238" s="50" t="s">
        <v>8</v>
      </c>
      <c r="Q238" s="50" t="s">
        <v>6</v>
      </c>
      <c r="R238" s="50" t="s">
        <v>7</v>
      </c>
    </row>
    <row r="239" spans="1:18" ht="21.75" customHeight="1">
      <c r="A239" s="146">
        <v>6</v>
      </c>
      <c r="B239" s="105" t="s">
        <v>311</v>
      </c>
      <c r="C239" s="273" t="s">
        <v>514</v>
      </c>
      <c r="D239" s="60">
        <v>281165</v>
      </c>
      <c r="E239" s="276" t="s">
        <v>39</v>
      </c>
      <c r="F239" s="62" t="s">
        <v>48</v>
      </c>
      <c r="G239" s="48"/>
      <c r="H239" s="87"/>
      <c r="I239" s="48"/>
      <c r="J239" s="87"/>
      <c r="K239" s="48"/>
      <c r="L239" s="87"/>
      <c r="M239" s="48"/>
      <c r="N239" s="87"/>
      <c r="O239" s="48"/>
      <c r="P239" s="87"/>
      <c r="Q239" s="48"/>
      <c r="R239" s="48"/>
    </row>
    <row r="240" spans="1:18" ht="21.75" customHeight="1">
      <c r="A240" s="147"/>
      <c r="B240" s="103" t="s">
        <v>513</v>
      </c>
      <c r="C240" s="275" t="s">
        <v>515</v>
      </c>
      <c r="D240" s="71"/>
      <c r="E240" s="196"/>
      <c r="F240" s="104"/>
      <c r="G240" s="52"/>
      <c r="H240" s="89"/>
      <c r="I240" s="52"/>
      <c r="J240" s="89"/>
      <c r="K240" s="52"/>
      <c r="L240" s="89"/>
      <c r="M240" s="52"/>
      <c r="N240" s="89"/>
      <c r="O240" s="52"/>
      <c r="P240" s="89"/>
      <c r="Q240" s="52"/>
      <c r="R240" s="52"/>
    </row>
    <row r="241" spans="1:18" ht="21.75" customHeight="1">
      <c r="A241" s="254">
        <v>7</v>
      </c>
      <c r="B241" s="102" t="s">
        <v>307</v>
      </c>
      <c r="C241" s="272" t="s">
        <v>308</v>
      </c>
      <c r="D241" s="54">
        <v>495000</v>
      </c>
      <c r="E241" s="54" t="s">
        <v>39</v>
      </c>
      <c r="F241" s="91" t="s">
        <v>49</v>
      </c>
      <c r="G241" s="47"/>
      <c r="H241" s="85"/>
      <c r="I241" s="47"/>
      <c r="J241" s="85"/>
      <c r="K241" s="47"/>
      <c r="L241" s="85"/>
      <c r="M241" s="47"/>
      <c r="N241" s="85"/>
      <c r="O241" s="47"/>
      <c r="P241" s="85"/>
      <c r="Q241" s="47"/>
      <c r="R241" s="47"/>
    </row>
    <row r="242" spans="1:18" ht="21.75" customHeight="1">
      <c r="A242" s="146"/>
      <c r="B242" s="105"/>
      <c r="C242" s="273" t="s">
        <v>309</v>
      </c>
      <c r="D242" s="60"/>
      <c r="E242" s="260"/>
      <c r="F242" s="62" t="s">
        <v>54</v>
      </c>
      <c r="G242" s="48"/>
      <c r="H242" s="87"/>
      <c r="I242" s="48"/>
      <c r="J242" s="87"/>
      <c r="K242" s="48"/>
      <c r="L242" s="87"/>
      <c r="M242" s="48"/>
      <c r="N242" s="87"/>
      <c r="O242" s="48"/>
      <c r="P242" s="87"/>
      <c r="Q242" s="48"/>
      <c r="R242" s="48"/>
    </row>
    <row r="243" spans="1:18" ht="21.75" customHeight="1">
      <c r="A243" s="146"/>
      <c r="B243" s="105"/>
      <c r="C243" s="273" t="s">
        <v>803</v>
      </c>
      <c r="D243" s="60"/>
      <c r="E243" s="260"/>
      <c r="F243" s="62"/>
      <c r="G243" s="48"/>
      <c r="H243" s="87"/>
      <c r="I243" s="48"/>
      <c r="J243" s="87"/>
      <c r="K243" s="48"/>
      <c r="L243" s="87"/>
      <c r="M243" s="48"/>
      <c r="N243" s="87"/>
      <c r="O243" s="48"/>
      <c r="P243" s="87"/>
      <c r="Q243" s="48"/>
      <c r="R243" s="48"/>
    </row>
    <row r="244" spans="1:18" ht="21.75" customHeight="1">
      <c r="A244" s="146"/>
      <c r="B244" s="105"/>
      <c r="C244" s="273" t="s">
        <v>510</v>
      </c>
      <c r="D244" s="60"/>
      <c r="E244" s="260"/>
      <c r="F244" s="62"/>
      <c r="G244" s="48"/>
      <c r="H244" s="87"/>
      <c r="I244" s="48"/>
      <c r="J244" s="87"/>
      <c r="K244" s="48"/>
      <c r="L244" s="87"/>
      <c r="M244" s="48"/>
      <c r="N244" s="87"/>
      <c r="O244" s="48"/>
      <c r="P244" s="87"/>
      <c r="Q244" s="48"/>
      <c r="R244" s="48"/>
    </row>
    <row r="245" spans="1:18" ht="21.75" customHeight="1">
      <c r="A245" s="146"/>
      <c r="B245" s="105"/>
      <c r="C245" s="273" t="s">
        <v>512</v>
      </c>
      <c r="D245" s="60"/>
      <c r="E245" s="260"/>
      <c r="F245" s="62"/>
      <c r="G245" s="48"/>
      <c r="H245" s="87"/>
      <c r="I245" s="48"/>
      <c r="J245" s="87"/>
      <c r="K245" s="48"/>
      <c r="L245" s="87"/>
      <c r="M245" s="48"/>
      <c r="N245" s="87"/>
      <c r="O245" s="48"/>
      <c r="P245" s="87"/>
      <c r="Q245" s="48"/>
      <c r="R245" s="48"/>
    </row>
    <row r="246" spans="1:18" ht="21.75" customHeight="1">
      <c r="A246" s="146"/>
      <c r="B246" s="105"/>
      <c r="C246" s="273" t="s">
        <v>801</v>
      </c>
      <c r="D246" s="60"/>
      <c r="E246" s="260"/>
      <c r="F246" s="62"/>
      <c r="G246" s="48"/>
      <c r="H246" s="87"/>
      <c r="I246" s="48"/>
      <c r="J246" s="87"/>
      <c r="K246" s="48"/>
      <c r="L246" s="87"/>
      <c r="M246" s="48"/>
      <c r="N246" s="87"/>
      <c r="O246" s="48"/>
      <c r="P246" s="87"/>
      <c r="Q246" s="48"/>
      <c r="R246" s="48"/>
    </row>
    <row r="247" spans="1:18" ht="21.75" customHeight="1">
      <c r="A247" s="146"/>
      <c r="B247" s="105"/>
      <c r="C247" s="273" t="s">
        <v>463</v>
      </c>
      <c r="D247" s="60"/>
      <c r="E247" s="260"/>
      <c r="F247" s="62"/>
      <c r="G247" s="48"/>
      <c r="H247" s="87"/>
      <c r="I247" s="48"/>
      <c r="J247" s="87"/>
      <c r="K247" s="48"/>
      <c r="L247" s="87"/>
      <c r="M247" s="48"/>
      <c r="N247" s="87"/>
      <c r="O247" s="48"/>
      <c r="P247" s="87"/>
      <c r="Q247" s="48"/>
      <c r="R247" s="48"/>
    </row>
    <row r="248" spans="1:18" ht="21.75" customHeight="1">
      <c r="A248" s="147"/>
      <c r="B248" s="103"/>
      <c r="C248" s="275" t="s">
        <v>802</v>
      </c>
      <c r="D248" s="71"/>
      <c r="E248" s="196"/>
      <c r="F248" s="104"/>
      <c r="G248" s="52"/>
      <c r="H248" s="89"/>
      <c r="I248" s="52"/>
      <c r="J248" s="89"/>
      <c r="K248" s="52"/>
      <c r="L248" s="89"/>
      <c r="M248" s="52"/>
      <c r="N248" s="89"/>
      <c r="O248" s="52"/>
      <c r="P248" s="89"/>
      <c r="Q248" s="52"/>
      <c r="R248" s="52"/>
    </row>
    <row r="249" spans="1:18" ht="21.75" customHeight="1">
      <c r="A249" s="254">
        <v>8</v>
      </c>
      <c r="B249" s="102" t="s">
        <v>310</v>
      </c>
      <c r="C249" s="272" t="s">
        <v>464</v>
      </c>
      <c r="D249" s="54">
        <v>20000</v>
      </c>
      <c r="E249" s="54" t="s">
        <v>39</v>
      </c>
      <c r="F249" s="91" t="s">
        <v>48</v>
      </c>
      <c r="G249" s="47"/>
      <c r="H249" s="85"/>
      <c r="I249" s="47"/>
      <c r="J249" s="85"/>
      <c r="K249" s="47"/>
      <c r="L249" s="85"/>
      <c r="M249" s="47"/>
      <c r="N249" s="85"/>
      <c r="O249" s="47"/>
      <c r="P249" s="85"/>
      <c r="Q249" s="47"/>
      <c r="R249" s="47"/>
    </row>
    <row r="250" spans="1:18" ht="21.75" customHeight="1">
      <c r="A250" s="147"/>
      <c r="B250" s="103"/>
      <c r="C250" s="275" t="s">
        <v>465</v>
      </c>
      <c r="D250" s="71"/>
      <c r="E250" s="196"/>
      <c r="F250" s="104"/>
      <c r="G250" s="52"/>
      <c r="H250" s="89"/>
      <c r="I250" s="52"/>
      <c r="J250" s="89"/>
      <c r="K250" s="52"/>
      <c r="L250" s="89"/>
      <c r="M250" s="52"/>
      <c r="N250" s="89"/>
      <c r="O250" s="52"/>
      <c r="P250" s="89"/>
      <c r="Q250" s="52"/>
      <c r="R250" s="52"/>
    </row>
    <row r="251" spans="1:18" ht="21.75" customHeight="1">
      <c r="A251" s="254">
        <v>9</v>
      </c>
      <c r="B251" s="102" t="s">
        <v>676</v>
      </c>
      <c r="C251" s="272" t="s">
        <v>677</v>
      </c>
      <c r="D251" s="54">
        <v>359023</v>
      </c>
      <c r="E251" s="187" t="s">
        <v>39</v>
      </c>
      <c r="F251" s="91" t="s">
        <v>48</v>
      </c>
      <c r="G251" s="47"/>
      <c r="H251" s="85"/>
      <c r="I251" s="47"/>
      <c r="J251" s="85"/>
      <c r="K251" s="47"/>
      <c r="L251" s="85"/>
      <c r="M251" s="47"/>
      <c r="N251" s="85"/>
      <c r="O251" s="47"/>
      <c r="P251" s="85"/>
      <c r="Q251" s="47"/>
      <c r="R251" s="47"/>
    </row>
    <row r="252" spans="1:18" ht="21.75" customHeight="1">
      <c r="A252" s="146"/>
      <c r="B252" s="105"/>
      <c r="C252" s="273" t="s">
        <v>805</v>
      </c>
      <c r="D252" s="60"/>
      <c r="E252" s="260"/>
      <c r="F252" s="62" t="s">
        <v>47</v>
      </c>
      <c r="G252" s="48"/>
      <c r="H252" s="87"/>
      <c r="I252" s="48"/>
      <c r="J252" s="87"/>
      <c r="K252" s="48"/>
      <c r="L252" s="87"/>
      <c r="M252" s="48"/>
      <c r="N252" s="87"/>
      <c r="O252" s="48"/>
      <c r="P252" s="87"/>
      <c r="Q252" s="48"/>
      <c r="R252" s="48"/>
    </row>
    <row r="253" spans="1:18" ht="21.75" customHeight="1">
      <c r="A253" s="146"/>
      <c r="B253" s="105"/>
      <c r="C253" s="273" t="s">
        <v>804</v>
      </c>
      <c r="D253" s="60"/>
      <c r="E253" s="260"/>
      <c r="F253" s="62" t="s">
        <v>42</v>
      </c>
      <c r="G253" s="48"/>
      <c r="H253" s="87"/>
      <c r="I253" s="48"/>
      <c r="J253" s="87"/>
      <c r="K253" s="48"/>
      <c r="L253" s="87"/>
      <c r="M253" s="48"/>
      <c r="N253" s="87"/>
      <c r="O253" s="48"/>
      <c r="P253" s="87"/>
      <c r="Q253" s="48"/>
      <c r="R253" s="48"/>
    </row>
    <row r="254" spans="1:18" ht="21.75" customHeight="1">
      <c r="A254" s="146"/>
      <c r="B254" s="105"/>
      <c r="C254" s="273" t="s">
        <v>697</v>
      </c>
      <c r="D254" s="60"/>
      <c r="E254" s="260"/>
      <c r="F254" s="62"/>
      <c r="G254" s="48"/>
      <c r="H254" s="87"/>
      <c r="I254" s="48"/>
      <c r="J254" s="87"/>
      <c r="K254" s="48"/>
      <c r="L254" s="87"/>
      <c r="M254" s="48"/>
      <c r="N254" s="87"/>
      <c r="O254" s="48"/>
      <c r="P254" s="87"/>
      <c r="Q254" s="48"/>
      <c r="R254" s="48"/>
    </row>
    <row r="255" spans="1:18" ht="21.75" customHeight="1">
      <c r="A255" s="146"/>
      <c r="B255" s="105"/>
      <c r="C255" s="273" t="s">
        <v>678</v>
      </c>
      <c r="D255" s="60"/>
      <c r="E255" s="260"/>
      <c r="F255" s="62"/>
      <c r="G255" s="48"/>
      <c r="H255" s="87"/>
      <c r="I255" s="48"/>
      <c r="J255" s="87"/>
      <c r="K255" s="48"/>
      <c r="L255" s="87"/>
      <c r="M255" s="48"/>
      <c r="N255" s="87"/>
      <c r="O255" s="48"/>
      <c r="P255" s="87"/>
      <c r="Q255" s="48"/>
      <c r="R255" s="48"/>
    </row>
    <row r="256" spans="1:18" ht="21.75" customHeight="1">
      <c r="A256" s="146"/>
      <c r="B256" s="105"/>
      <c r="C256" s="273" t="s">
        <v>679</v>
      </c>
      <c r="D256" s="60"/>
      <c r="E256" s="260"/>
      <c r="F256" s="62"/>
      <c r="G256" s="48"/>
      <c r="H256" s="87"/>
      <c r="I256" s="48"/>
      <c r="J256" s="87"/>
      <c r="K256" s="48"/>
      <c r="L256" s="87"/>
      <c r="M256" s="48"/>
      <c r="N256" s="87"/>
      <c r="O256" s="48"/>
      <c r="P256" s="87"/>
      <c r="Q256" s="48"/>
      <c r="R256" s="48"/>
    </row>
    <row r="257" spans="1:18" ht="21.75" customHeight="1">
      <c r="A257" s="146"/>
      <c r="B257" s="105"/>
      <c r="C257" s="273" t="s">
        <v>680</v>
      </c>
      <c r="D257" s="60"/>
      <c r="E257" s="260"/>
      <c r="F257" s="64"/>
      <c r="G257" s="48"/>
      <c r="H257" s="87"/>
      <c r="I257" s="48"/>
      <c r="J257" s="87"/>
      <c r="K257" s="48"/>
      <c r="L257" s="87"/>
      <c r="M257" s="48"/>
      <c r="N257" s="87"/>
      <c r="O257" s="48"/>
      <c r="P257" s="87"/>
      <c r="Q257" s="48"/>
      <c r="R257" s="48"/>
    </row>
    <row r="258" spans="1:18" ht="21.75" customHeight="1">
      <c r="A258" s="147"/>
      <c r="B258" s="103"/>
      <c r="C258" s="275" t="s">
        <v>681</v>
      </c>
      <c r="D258" s="71"/>
      <c r="E258" s="196"/>
      <c r="F258" s="104"/>
      <c r="G258" s="52"/>
      <c r="H258" s="89"/>
      <c r="I258" s="52"/>
      <c r="J258" s="89"/>
      <c r="K258" s="52"/>
      <c r="L258" s="89"/>
      <c r="M258" s="52"/>
      <c r="N258" s="89"/>
      <c r="O258" s="52"/>
      <c r="P258" s="89"/>
      <c r="Q258" s="52"/>
      <c r="R258" s="52"/>
    </row>
    <row r="259" spans="1:4" ht="21.75" customHeight="1">
      <c r="A259" s="379" t="s">
        <v>832</v>
      </c>
      <c r="B259" s="380"/>
      <c r="C259" s="381"/>
      <c r="D259" s="278">
        <f>D223+D226+D228+D230+D233+D239+D241+D249+D251</f>
        <v>24566524</v>
      </c>
    </row>
    <row r="260" spans="1:4" ht="21.75" customHeight="1">
      <c r="A260" s="382" t="s">
        <v>834</v>
      </c>
      <c r="B260" s="383"/>
      <c r="C260" s="384"/>
      <c r="D260" s="247">
        <f>D14+D44+D95+D132+D142+D175+D218+D259</f>
        <v>38668470</v>
      </c>
    </row>
  </sheetData>
  <sheetProtection/>
  <mergeCells count="116">
    <mergeCell ref="A218:C218"/>
    <mergeCell ref="A219:R219"/>
    <mergeCell ref="B8:B9"/>
    <mergeCell ref="C8:C9"/>
    <mergeCell ref="D8:D9"/>
    <mergeCell ref="E8:E9"/>
    <mergeCell ref="F8:F9"/>
    <mergeCell ref="A210:R210"/>
    <mergeCell ref="B17:B18"/>
    <mergeCell ref="C17:C18"/>
    <mergeCell ref="D17:D18"/>
    <mergeCell ref="E17:E18"/>
    <mergeCell ref="F17:F18"/>
    <mergeCell ref="A1:R1"/>
    <mergeCell ref="A2:R2"/>
    <mergeCell ref="A3:R3"/>
    <mergeCell ref="A4:R4"/>
    <mergeCell ref="A5:R5"/>
    <mergeCell ref="J57:R57"/>
    <mergeCell ref="F30:F31"/>
    <mergeCell ref="G8:I8"/>
    <mergeCell ref="J8:R8"/>
    <mergeCell ref="V8:V9"/>
    <mergeCell ref="G17:I17"/>
    <mergeCell ref="G30:I30"/>
    <mergeCell ref="J30:R30"/>
    <mergeCell ref="A28:R28"/>
    <mergeCell ref="A14:C14"/>
    <mergeCell ref="E109:E110"/>
    <mergeCell ref="F109:F110"/>
    <mergeCell ref="J17:R17"/>
    <mergeCell ref="A44:C44"/>
    <mergeCell ref="B57:B58"/>
    <mergeCell ref="C57:C58"/>
    <mergeCell ref="D57:D58"/>
    <mergeCell ref="E57:E58"/>
    <mergeCell ref="F57:F58"/>
    <mergeCell ref="G57:I57"/>
    <mergeCell ref="G109:I109"/>
    <mergeCell ref="J109:R109"/>
    <mergeCell ref="A132:C132"/>
    <mergeCell ref="B135:B136"/>
    <mergeCell ref="C135:C136"/>
    <mergeCell ref="D135:D136"/>
    <mergeCell ref="E135:E136"/>
    <mergeCell ref="F135:F136"/>
    <mergeCell ref="G135:I135"/>
    <mergeCell ref="D109:D110"/>
    <mergeCell ref="B145:B146"/>
    <mergeCell ref="C145:C146"/>
    <mergeCell ref="D145:D146"/>
    <mergeCell ref="E145:E146"/>
    <mergeCell ref="F145:F146"/>
    <mergeCell ref="A133:R133"/>
    <mergeCell ref="G145:I145"/>
    <mergeCell ref="J145:R145"/>
    <mergeCell ref="J135:R135"/>
    <mergeCell ref="E186:E187"/>
    <mergeCell ref="F186:F187"/>
    <mergeCell ref="B212:B213"/>
    <mergeCell ref="C212:C213"/>
    <mergeCell ref="D212:D213"/>
    <mergeCell ref="A175:C175"/>
    <mergeCell ref="J221:R221"/>
    <mergeCell ref="E212:E213"/>
    <mergeCell ref="F212:F213"/>
    <mergeCell ref="G212:I212"/>
    <mergeCell ref="D221:D222"/>
    <mergeCell ref="E221:E222"/>
    <mergeCell ref="F221:F222"/>
    <mergeCell ref="G221:I221"/>
    <mergeCell ref="J212:R212"/>
    <mergeCell ref="E30:E31"/>
    <mergeCell ref="A55:R55"/>
    <mergeCell ref="A107:R107"/>
    <mergeCell ref="A95:C95"/>
    <mergeCell ref="B109:B110"/>
    <mergeCell ref="G186:I186"/>
    <mergeCell ref="J186:R186"/>
    <mergeCell ref="A184:R184"/>
    <mergeCell ref="B186:B187"/>
    <mergeCell ref="C186:C187"/>
    <mergeCell ref="C109:C110"/>
    <mergeCell ref="A259:C259"/>
    <mergeCell ref="A260:C260"/>
    <mergeCell ref="B30:B31"/>
    <mergeCell ref="C30:C31"/>
    <mergeCell ref="D30:D31"/>
    <mergeCell ref="B221:B222"/>
    <mergeCell ref="C221:C222"/>
    <mergeCell ref="D186:D187"/>
    <mergeCell ref="A142:C142"/>
    <mergeCell ref="A82:R82"/>
    <mergeCell ref="B84:B85"/>
    <mergeCell ref="C84:C85"/>
    <mergeCell ref="D84:D85"/>
    <mergeCell ref="E84:E85"/>
    <mergeCell ref="F84:F85"/>
    <mergeCell ref="G84:I84"/>
    <mergeCell ref="J84:R84"/>
    <mergeCell ref="B161:B162"/>
    <mergeCell ref="C161:C162"/>
    <mergeCell ref="D161:D162"/>
    <mergeCell ref="E161:E162"/>
    <mergeCell ref="F161:F162"/>
    <mergeCell ref="G161:I161"/>
    <mergeCell ref="J161:R161"/>
    <mergeCell ref="A159:R159"/>
    <mergeCell ref="A235:R235"/>
    <mergeCell ref="B237:B238"/>
    <mergeCell ref="C237:C238"/>
    <mergeCell ref="D237:D238"/>
    <mergeCell ref="E237:E238"/>
    <mergeCell ref="F237:F238"/>
    <mergeCell ref="G237:I237"/>
    <mergeCell ref="J237:R237"/>
  </mergeCells>
  <printOptions horizontalCentered="1"/>
  <pageMargins left="0.3937007874015748" right="0" top="0" bottom="0" header="0.1968503937007874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R78"/>
  <sheetViews>
    <sheetView zoomScaleSheetLayoutView="100" workbookViewId="0" topLeftCell="A61">
      <selection activeCell="T60" sqref="T60"/>
    </sheetView>
  </sheetViews>
  <sheetFormatPr defaultColWidth="9.140625" defaultRowHeight="19.5" customHeight="1"/>
  <cols>
    <col min="1" max="1" width="5.421875" style="140" customWidth="1"/>
    <col min="2" max="2" width="22.421875" style="133" customWidth="1"/>
    <col min="3" max="3" width="32.421875" style="290" customWidth="1"/>
    <col min="4" max="4" width="10.8515625" style="291" customWidth="1"/>
    <col min="5" max="5" width="11.421875" style="291" customWidth="1"/>
    <col min="6" max="6" width="9.140625" style="143" customWidth="1"/>
    <col min="7" max="7" width="3.421875" style="140" customWidth="1"/>
    <col min="8" max="9" width="3.28125" style="140" customWidth="1"/>
    <col min="10" max="10" width="3.140625" style="140" customWidth="1"/>
    <col min="11" max="12" width="3.421875" style="140" customWidth="1"/>
    <col min="13" max="13" width="3.7109375" style="140" customWidth="1"/>
    <col min="14" max="16" width="3.57421875" style="140" customWidth="1"/>
    <col min="17" max="17" width="3.421875" style="140" customWidth="1"/>
    <col min="18" max="18" width="3.57421875" style="140" customWidth="1"/>
    <col min="19" max="19" width="7.57421875" style="63" customWidth="1"/>
    <col min="20" max="21" width="9.00390625" style="63" customWidth="1"/>
    <col min="22" max="22" width="9.8515625" style="63" bestFit="1" customWidth="1"/>
    <col min="23" max="16384" width="9.00390625" style="63" customWidth="1"/>
  </cols>
  <sheetData>
    <row r="1" spans="1:18" ht="21.75" customHeight="1">
      <c r="A1" s="368">
        <v>19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ht="18.75" customHeight="1">
      <c r="A2" s="389" t="s">
        <v>97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</row>
    <row r="3" spans="1:18" ht="20.25">
      <c r="A3" s="389" t="s">
        <v>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s="33" customFormat="1" ht="19.5" customHeight="1">
      <c r="A4" s="389" t="s">
        <v>692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</row>
    <row r="5" spans="1:18" ht="17.25" customHeight="1">
      <c r="A5" s="390" t="s">
        <v>1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</row>
    <row r="6" spans="1:18" ht="21.75" customHeight="1">
      <c r="A6" s="29" t="s">
        <v>85</v>
      </c>
      <c r="B6" s="132"/>
      <c r="C6" s="280"/>
      <c r="D6" s="281"/>
      <c r="E6" s="281"/>
      <c r="F6" s="225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8" ht="21.75" customHeight="1">
      <c r="A7" s="133"/>
      <c r="B7" s="153" t="s">
        <v>91</v>
      </c>
      <c r="C7" s="280"/>
      <c r="D7" s="281"/>
      <c r="E7" s="281"/>
      <c r="F7" s="225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</row>
    <row r="8" spans="1:18" ht="21.75" customHeight="1">
      <c r="A8" s="373" t="s">
        <v>2</v>
      </c>
      <c r="B8" s="391" t="s">
        <v>3</v>
      </c>
      <c r="C8" s="391" t="s">
        <v>4</v>
      </c>
      <c r="D8" s="371" t="s">
        <v>19</v>
      </c>
      <c r="E8" s="371" t="s">
        <v>5</v>
      </c>
      <c r="F8" s="373" t="s">
        <v>25</v>
      </c>
      <c r="G8" s="396" t="s">
        <v>480</v>
      </c>
      <c r="H8" s="387"/>
      <c r="I8" s="388"/>
      <c r="J8" s="387" t="s">
        <v>686</v>
      </c>
      <c r="K8" s="387"/>
      <c r="L8" s="387"/>
      <c r="M8" s="387"/>
      <c r="N8" s="387"/>
      <c r="O8" s="387"/>
      <c r="P8" s="387"/>
      <c r="Q8" s="387"/>
      <c r="R8" s="388"/>
    </row>
    <row r="9" spans="1:18" ht="21.75" customHeight="1">
      <c r="A9" s="374"/>
      <c r="B9" s="392"/>
      <c r="C9" s="392"/>
      <c r="D9" s="372"/>
      <c r="E9" s="372"/>
      <c r="F9" s="374"/>
      <c r="G9" s="134" t="s">
        <v>17</v>
      </c>
      <c r="H9" s="134" t="s">
        <v>16</v>
      </c>
      <c r="I9" s="134" t="s">
        <v>15</v>
      </c>
      <c r="J9" s="134" t="s">
        <v>14</v>
      </c>
      <c r="K9" s="134" t="s">
        <v>12</v>
      </c>
      <c r="L9" s="134" t="s">
        <v>13</v>
      </c>
      <c r="M9" s="134" t="s">
        <v>11</v>
      </c>
      <c r="N9" s="134" t="s">
        <v>10</v>
      </c>
      <c r="O9" s="134" t="s">
        <v>9</v>
      </c>
      <c r="P9" s="134" t="s">
        <v>8</v>
      </c>
      <c r="Q9" s="134" t="s">
        <v>6</v>
      </c>
      <c r="R9" s="134" t="s">
        <v>7</v>
      </c>
    </row>
    <row r="10" spans="1:18" ht="21.75" customHeight="1">
      <c r="A10" s="282">
        <v>1</v>
      </c>
      <c r="B10" s="120" t="s">
        <v>747</v>
      </c>
      <c r="C10" s="120" t="s">
        <v>518</v>
      </c>
      <c r="D10" s="37">
        <v>30000</v>
      </c>
      <c r="E10" s="120" t="s">
        <v>40</v>
      </c>
      <c r="F10" s="91" t="s">
        <v>47</v>
      </c>
      <c r="G10" s="136"/>
      <c r="H10" s="137"/>
      <c r="I10" s="136"/>
      <c r="J10" s="137"/>
      <c r="K10" s="136"/>
      <c r="L10" s="137"/>
      <c r="M10" s="136"/>
      <c r="N10" s="137"/>
      <c r="O10" s="136"/>
      <c r="P10" s="137"/>
      <c r="Q10" s="136"/>
      <c r="R10" s="137"/>
    </row>
    <row r="11" spans="1:18" ht="21.75" customHeight="1">
      <c r="A11" s="114"/>
      <c r="B11" s="118" t="s">
        <v>748</v>
      </c>
      <c r="C11" s="283" t="s">
        <v>749</v>
      </c>
      <c r="D11" s="35"/>
      <c r="E11" s="56"/>
      <c r="F11" s="92" t="s">
        <v>441</v>
      </c>
      <c r="G11" s="131"/>
      <c r="H11" s="135"/>
      <c r="I11" s="131"/>
      <c r="J11" s="135"/>
      <c r="K11" s="131"/>
      <c r="L11" s="135"/>
      <c r="M11" s="131"/>
      <c r="N11" s="135"/>
      <c r="O11" s="131"/>
      <c r="P11" s="135"/>
      <c r="Q11" s="131"/>
      <c r="R11" s="135"/>
    </row>
    <row r="12" spans="1:18" ht="21.75" customHeight="1">
      <c r="A12" s="114"/>
      <c r="B12" s="118"/>
      <c r="C12" s="283" t="s">
        <v>520</v>
      </c>
      <c r="D12" s="35"/>
      <c r="E12" s="56"/>
      <c r="F12" s="92"/>
      <c r="G12" s="131"/>
      <c r="H12" s="135"/>
      <c r="I12" s="131"/>
      <c r="J12" s="135"/>
      <c r="K12" s="131"/>
      <c r="L12" s="135"/>
      <c r="M12" s="131"/>
      <c r="N12" s="135"/>
      <c r="O12" s="131"/>
      <c r="P12" s="135"/>
      <c r="Q12" s="131"/>
      <c r="R12" s="135"/>
    </row>
    <row r="13" spans="1:18" ht="21.75" customHeight="1">
      <c r="A13" s="115"/>
      <c r="B13" s="119"/>
      <c r="C13" s="119" t="s">
        <v>521</v>
      </c>
      <c r="D13" s="41"/>
      <c r="E13" s="284"/>
      <c r="F13" s="100"/>
      <c r="G13" s="138"/>
      <c r="H13" s="139"/>
      <c r="I13" s="138"/>
      <c r="J13" s="139"/>
      <c r="K13" s="138"/>
      <c r="L13" s="139"/>
      <c r="M13" s="138"/>
      <c r="N13" s="139"/>
      <c r="O13" s="138"/>
      <c r="P13" s="139"/>
      <c r="Q13" s="138"/>
      <c r="R13" s="139"/>
    </row>
    <row r="14" spans="1:18" ht="21.75" customHeight="1">
      <c r="A14" s="282">
        <v>2</v>
      </c>
      <c r="B14" s="120" t="s">
        <v>516</v>
      </c>
      <c r="C14" s="120" t="s">
        <v>518</v>
      </c>
      <c r="D14" s="37">
        <v>20000</v>
      </c>
      <c r="E14" s="120" t="s">
        <v>40</v>
      </c>
      <c r="F14" s="91" t="s">
        <v>47</v>
      </c>
      <c r="G14" s="136"/>
      <c r="H14" s="137"/>
      <c r="I14" s="136"/>
      <c r="J14" s="137"/>
      <c r="K14" s="136"/>
      <c r="L14" s="137"/>
      <c r="M14" s="136"/>
      <c r="N14" s="137"/>
      <c r="O14" s="136"/>
      <c r="P14" s="137"/>
      <c r="Q14" s="136"/>
      <c r="R14" s="137"/>
    </row>
    <row r="15" spans="1:18" ht="21.75" customHeight="1">
      <c r="A15" s="114"/>
      <c r="B15" s="118" t="s">
        <v>517</v>
      </c>
      <c r="C15" s="283" t="s">
        <v>519</v>
      </c>
      <c r="D15" s="35"/>
      <c r="E15" s="56"/>
      <c r="F15" s="92" t="s">
        <v>441</v>
      </c>
      <c r="G15" s="131"/>
      <c r="H15" s="135"/>
      <c r="I15" s="131"/>
      <c r="J15" s="135"/>
      <c r="K15" s="131"/>
      <c r="L15" s="135"/>
      <c r="M15" s="131"/>
      <c r="N15" s="135"/>
      <c r="O15" s="131"/>
      <c r="P15" s="135"/>
      <c r="Q15" s="131"/>
      <c r="R15" s="135"/>
    </row>
    <row r="16" spans="1:18" ht="18.75" customHeight="1">
      <c r="A16" s="114"/>
      <c r="B16" s="118"/>
      <c r="C16" s="283" t="s">
        <v>520</v>
      </c>
      <c r="D16" s="35"/>
      <c r="E16" s="56"/>
      <c r="F16" s="92"/>
      <c r="G16" s="131"/>
      <c r="H16" s="135"/>
      <c r="I16" s="131"/>
      <c r="J16" s="135"/>
      <c r="K16" s="131"/>
      <c r="L16" s="135"/>
      <c r="M16" s="131"/>
      <c r="N16" s="135"/>
      <c r="O16" s="131"/>
      <c r="P16" s="135"/>
      <c r="Q16" s="131"/>
      <c r="R16" s="135"/>
    </row>
    <row r="17" spans="1:18" ht="19.5" customHeight="1">
      <c r="A17" s="115"/>
      <c r="B17" s="119"/>
      <c r="C17" s="119" t="s">
        <v>521</v>
      </c>
      <c r="D17" s="41"/>
      <c r="E17" s="284"/>
      <c r="F17" s="100"/>
      <c r="G17" s="138"/>
      <c r="H17" s="139"/>
      <c r="I17" s="138"/>
      <c r="J17" s="139"/>
      <c r="K17" s="138"/>
      <c r="L17" s="139"/>
      <c r="M17" s="138"/>
      <c r="N17" s="139"/>
      <c r="O17" s="138"/>
      <c r="P17" s="139"/>
      <c r="Q17" s="138"/>
      <c r="R17" s="139"/>
    </row>
    <row r="18" spans="1:18" ht="19.5" customHeight="1">
      <c r="A18" s="393" t="s">
        <v>835</v>
      </c>
      <c r="B18" s="394"/>
      <c r="C18" s="395"/>
      <c r="D18" s="199">
        <f>D10+D14</f>
        <v>50000</v>
      </c>
      <c r="E18" s="281"/>
      <c r="F18" s="225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</row>
    <row r="19" spans="1:18" ht="19.5" customHeight="1">
      <c r="A19" s="166"/>
      <c r="B19" s="166"/>
      <c r="C19" s="166"/>
      <c r="D19" s="45"/>
      <c r="E19" s="281"/>
      <c r="F19" s="225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</row>
    <row r="20" spans="1:18" ht="19.5" customHeight="1">
      <c r="A20" s="166"/>
      <c r="B20" s="166"/>
      <c r="C20" s="166"/>
      <c r="D20" s="45"/>
      <c r="E20" s="281"/>
      <c r="F20" s="225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</row>
    <row r="21" spans="1:18" ht="19.5" customHeight="1">
      <c r="A21" s="166"/>
      <c r="B21" s="166"/>
      <c r="C21" s="166"/>
      <c r="D21" s="45"/>
      <c r="E21" s="281"/>
      <c r="F21" s="225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1:18" ht="19.5" customHeight="1">
      <c r="A22" s="166"/>
      <c r="B22" s="166"/>
      <c r="C22" s="166"/>
      <c r="D22" s="45"/>
      <c r="E22" s="281"/>
      <c r="F22" s="225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</row>
    <row r="23" spans="1:18" ht="19.5" customHeight="1">
      <c r="A23" s="166"/>
      <c r="B23" s="166"/>
      <c r="C23" s="166"/>
      <c r="D23" s="45"/>
      <c r="E23" s="281"/>
      <c r="F23" s="225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1:18" ht="19.5" customHeight="1">
      <c r="A24" s="166"/>
      <c r="B24" s="166"/>
      <c r="C24" s="166"/>
      <c r="D24" s="45"/>
      <c r="E24" s="281"/>
      <c r="F24" s="225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18" ht="19.5" customHeight="1">
      <c r="A25" s="166"/>
      <c r="B25" s="166"/>
      <c r="C25" s="166"/>
      <c r="D25" s="45"/>
      <c r="E25" s="281"/>
      <c r="F25" s="225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</row>
    <row r="26" spans="1:18" ht="19.5" customHeight="1">
      <c r="A26" s="166"/>
      <c r="B26" s="166"/>
      <c r="C26" s="166"/>
      <c r="D26" s="45"/>
      <c r="E26" s="281"/>
      <c r="F26" s="225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</row>
    <row r="27" spans="1:18" ht="19.5" customHeight="1">
      <c r="A27" s="166"/>
      <c r="B27" s="166"/>
      <c r="C27" s="166"/>
      <c r="D27" s="45"/>
      <c r="E27" s="281"/>
      <c r="F27" s="225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18" ht="19.5" customHeight="1">
      <c r="A28" s="368">
        <v>20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</row>
    <row r="29" spans="1:18" ht="19.5" customHeight="1">
      <c r="A29" s="133"/>
      <c r="B29" s="153" t="s">
        <v>284</v>
      </c>
      <c r="C29" s="280"/>
      <c r="D29" s="281"/>
      <c r="E29" s="281"/>
      <c r="F29" s="225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18" ht="19.5" customHeight="1">
      <c r="A30" s="373" t="s">
        <v>2</v>
      </c>
      <c r="B30" s="391" t="s">
        <v>3</v>
      </c>
      <c r="C30" s="391" t="s">
        <v>4</v>
      </c>
      <c r="D30" s="371" t="s">
        <v>19</v>
      </c>
      <c r="E30" s="371" t="s">
        <v>5</v>
      </c>
      <c r="F30" s="373" t="s">
        <v>25</v>
      </c>
      <c r="G30" s="396" t="s">
        <v>480</v>
      </c>
      <c r="H30" s="387"/>
      <c r="I30" s="388"/>
      <c r="J30" s="387" t="s">
        <v>686</v>
      </c>
      <c r="K30" s="387"/>
      <c r="L30" s="387"/>
      <c r="M30" s="387"/>
      <c r="N30" s="387"/>
      <c r="O30" s="387"/>
      <c r="P30" s="387"/>
      <c r="Q30" s="387"/>
      <c r="R30" s="388"/>
    </row>
    <row r="31" spans="1:18" ht="19.5" customHeight="1">
      <c r="A31" s="374"/>
      <c r="B31" s="392"/>
      <c r="C31" s="392"/>
      <c r="D31" s="372"/>
      <c r="E31" s="372"/>
      <c r="F31" s="374"/>
      <c r="G31" s="134" t="s">
        <v>17</v>
      </c>
      <c r="H31" s="134" t="s">
        <v>16</v>
      </c>
      <c r="I31" s="134" t="s">
        <v>15</v>
      </c>
      <c r="J31" s="134" t="s">
        <v>14</v>
      </c>
      <c r="K31" s="134" t="s">
        <v>12</v>
      </c>
      <c r="L31" s="134" t="s">
        <v>13</v>
      </c>
      <c r="M31" s="134" t="s">
        <v>11</v>
      </c>
      <c r="N31" s="134" t="s">
        <v>10</v>
      </c>
      <c r="O31" s="134" t="s">
        <v>9</v>
      </c>
      <c r="P31" s="134" t="s">
        <v>8</v>
      </c>
      <c r="Q31" s="134" t="s">
        <v>6</v>
      </c>
      <c r="R31" s="134" t="s">
        <v>7</v>
      </c>
    </row>
    <row r="32" spans="1:18" ht="19.5" customHeight="1">
      <c r="A32" s="251">
        <v>1</v>
      </c>
      <c r="B32" s="102" t="s">
        <v>286</v>
      </c>
      <c r="C32" s="120" t="s">
        <v>435</v>
      </c>
      <c r="D32" s="58">
        <v>120000</v>
      </c>
      <c r="E32" s="54" t="s">
        <v>40</v>
      </c>
      <c r="F32" s="91" t="s">
        <v>49</v>
      </c>
      <c r="G32" s="36"/>
      <c r="H32" s="39"/>
      <c r="I32" s="36"/>
      <c r="J32" s="39"/>
      <c r="K32" s="36"/>
      <c r="L32" s="39"/>
      <c r="M32" s="36"/>
      <c r="N32" s="39"/>
      <c r="O32" s="36"/>
      <c r="P32" s="39"/>
      <c r="Q32" s="36"/>
      <c r="R32" s="68"/>
    </row>
    <row r="33" spans="1:18" ht="19.5" customHeight="1">
      <c r="A33" s="46"/>
      <c r="B33" s="266" t="s">
        <v>433</v>
      </c>
      <c r="C33" s="118" t="s">
        <v>436</v>
      </c>
      <c r="D33" s="74"/>
      <c r="E33" s="60"/>
      <c r="F33" s="62" t="s">
        <v>50</v>
      </c>
      <c r="G33" s="40"/>
      <c r="H33" s="28"/>
      <c r="I33" s="40"/>
      <c r="J33" s="28"/>
      <c r="K33" s="40"/>
      <c r="L33" s="28"/>
      <c r="M33" s="40"/>
      <c r="N33" s="28"/>
      <c r="O33" s="40"/>
      <c r="P33" s="28"/>
      <c r="Q33" s="40"/>
      <c r="R33" s="69"/>
    </row>
    <row r="34" spans="1:18" ht="19.5" customHeight="1">
      <c r="A34" s="51"/>
      <c r="B34" s="103" t="s">
        <v>434</v>
      </c>
      <c r="C34" s="119" t="s">
        <v>437</v>
      </c>
      <c r="D34" s="255"/>
      <c r="E34" s="71"/>
      <c r="F34" s="246"/>
      <c r="G34" s="44"/>
      <c r="H34" s="43"/>
      <c r="I34" s="44"/>
      <c r="J34" s="43"/>
      <c r="K34" s="44"/>
      <c r="L34" s="43"/>
      <c r="M34" s="44"/>
      <c r="N34" s="43"/>
      <c r="O34" s="44"/>
      <c r="P34" s="43"/>
      <c r="Q34" s="44"/>
      <c r="R34" s="72"/>
    </row>
    <row r="35" spans="1:18" ht="19.5" customHeight="1">
      <c r="A35" s="285">
        <v>2</v>
      </c>
      <c r="B35" s="90" t="s">
        <v>522</v>
      </c>
      <c r="C35" s="90" t="s">
        <v>524</v>
      </c>
      <c r="D35" s="37">
        <v>50000</v>
      </c>
      <c r="E35" s="120" t="s">
        <v>40</v>
      </c>
      <c r="F35" s="91" t="s">
        <v>49</v>
      </c>
      <c r="G35" s="136"/>
      <c r="H35" s="137"/>
      <c r="I35" s="136"/>
      <c r="J35" s="137"/>
      <c r="K35" s="136"/>
      <c r="L35" s="137"/>
      <c r="M35" s="136"/>
      <c r="N35" s="137"/>
      <c r="O35" s="136"/>
      <c r="P35" s="137"/>
      <c r="Q35" s="136"/>
      <c r="R35" s="107"/>
    </row>
    <row r="36" spans="1:18" ht="19.5" customHeight="1">
      <c r="A36" s="99"/>
      <c r="B36" s="95" t="s">
        <v>523</v>
      </c>
      <c r="C36" s="95" t="s">
        <v>525</v>
      </c>
      <c r="D36" s="49"/>
      <c r="E36" s="56"/>
      <c r="F36" s="92" t="s">
        <v>50</v>
      </c>
      <c r="G36" s="131"/>
      <c r="H36" s="135"/>
      <c r="I36" s="131"/>
      <c r="J36" s="135"/>
      <c r="K36" s="131"/>
      <c r="L36" s="135"/>
      <c r="M36" s="131"/>
      <c r="N36" s="135"/>
      <c r="O36" s="131"/>
      <c r="P36" s="135"/>
      <c r="Q36" s="131"/>
      <c r="R36" s="109"/>
    </row>
    <row r="37" spans="1:18" ht="19.5" customHeight="1">
      <c r="A37" s="99"/>
      <c r="B37" s="95"/>
      <c r="C37" s="95" t="s">
        <v>526</v>
      </c>
      <c r="D37" s="49"/>
      <c r="E37" s="286"/>
      <c r="F37" s="92"/>
      <c r="G37" s="131"/>
      <c r="H37" s="135"/>
      <c r="I37" s="131"/>
      <c r="J37" s="135"/>
      <c r="K37" s="131"/>
      <c r="L37" s="135"/>
      <c r="M37" s="131"/>
      <c r="N37" s="135"/>
      <c r="O37" s="131"/>
      <c r="P37" s="135"/>
      <c r="Q37" s="206"/>
      <c r="R37" s="109"/>
    </row>
    <row r="38" spans="1:18" ht="19.5" customHeight="1">
      <c r="A38" s="101"/>
      <c r="B38" s="152"/>
      <c r="C38" s="152" t="s">
        <v>527</v>
      </c>
      <c r="D38" s="113"/>
      <c r="E38" s="113"/>
      <c r="F38" s="100"/>
      <c r="G38" s="112"/>
      <c r="H38" s="111"/>
      <c r="I38" s="112"/>
      <c r="J38" s="111"/>
      <c r="K38" s="112"/>
      <c r="L38" s="111"/>
      <c r="M38" s="112"/>
      <c r="N38" s="111"/>
      <c r="O38" s="112"/>
      <c r="P38" s="111"/>
      <c r="Q38" s="112"/>
      <c r="R38" s="111"/>
    </row>
    <row r="39" spans="1:18" ht="19.5" customHeight="1">
      <c r="A39" s="285">
        <v>3</v>
      </c>
      <c r="B39" s="90" t="s">
        <v>528</v>
      </c>
      <c r="C39" s="90" t="s">
        <v>524</v>
      </c>
      <c r="D39" s="37">
        <v>100000</v>
      </c>
      <c r="E39" s="120" t="s">
        <v>40</v>
      </c>
      <c r="F39" s="91" t="s">
        <v>49</v>
      </c>
      <c r="G39" s="136"/>
      <c r="H39" s="137"/>
      <c r="I39" s="136"/>
      <c r="J39" s="137"/>
      <c r="K39" s="136"/>
      <c r="L39" s="137"/>
      <c r="M39" s="136"/>
      <c r="N39" s="137"/>
      <c r="O39" s="136"/>
      <c r="P39" s="137"/>
      <c r="Q39" s="136"/>
      <c r="R39" s="107"/>
    </row>
    <row r="40" spans="1:18" ht="19.5" customHeight="1">
      <c r="A40" s="99"/>
      <c r="B40" s="95"/>
      <c r="C40" s="95" t="s">
        <v>529</v>
      </c>
      <c r="D40" s="49"/>
      <c r="E40" s="56"/>
      <c r="F40" s="92" t="s">
        <v>50</v>
      </c>
      <c r="G40" s="131"/>
      <c r="H40" s="135"/>
      <c r="I40" s="131"/>
      <c r="J40" s="135"/>
      <c r="K40" s="131"/>
      <c r="L40" s="135"/>
      <c r="M40" s="131"/>
      <c r="N40" s="135"/>
      <c r="O40" s="131"/>
      <c r="P40" s="135"/>
      <c r="Q40" s="131"/>
      <c r="R40" s="109"/>
    </row>
    <row r="41" spans="1:18" ht="19.5" customHeight="1">
      <c r="A41" s="99"/>
      <c r="B41" s="95"/>
      <c r="C41" s="95" t="s">
        <v>530</v>
      </c>
      <c r="D41" s="49"/>
      <c r="E41" s="286"/>
      <c r="F41" s="92"/>
      <c r="G41" s="131"/>
      <c r="H41" s="135"/>
      <c r="I41" s="131"/>
      <c r="J41" s="135"/>
      <c r="K41" s="131"/>
      <c r="L41" s="135"/>
      <c r="M41" s="131"/>
      <c r="N41" s="135"/>
      <c r="O41" s="131"/>
      <c r="P41" s="135"/>
      <c r="Q41" s="206"/>
      <c r="R41" s="109"/>
    </row>
    <row r="42" spans="1:18" ht="19.5" customHeight="1">
      <c r="A42" s="101"/>
      <c r="B42" s="152"/>
      <c r="C42" s="119" t="s">
        <v>531</v>
      </c>
      <c r="D42" s="113"/>
      <c r="E42" s="113"/>
      <c r="F42" s="100"/>
      <c r="G42" s="112"/>
      <c r="H42" s="111"/>
      <c r="I42" s="112"/>
      <c r="J42" s="111"/>
      <c r="K42" s="112"/>
      <c r="L42" s="111"/>
      <c r="M42" s="112"/>
      <c r="N42" s="111"/>
      <c r="O42" s="112"/>
      <c r="P42" s="111"/>
      <c r="Q42" s="112"/>
      <c r="R42" s="111"/>
    </row>
    <row r="43" spans="1:18" ht="19.5" customHeight="1">
      <c r="A43" s="282">
        <v>4</v>
      </c>
      <c r="B43" s="120" t="s">
        <v>426</v>
      </c>
      <c r="C43" s="120" t="s">
        <v>427</v>
      </c>
      <c r="D43" s="37">
        <v>150000</v>
      </c>
      <c r="E43" s="120" t="s">
        <v>40</v>
      </c>
      <c r="F43" s="91" t="s">
        <v>49</v>
      </c>
      <c r="G43" s="136"/>
      <c r="H43" s="137"/>
      <c r="I43" s="136"/>
      <c r="J43" s="137"/>
      <c r="K43" s="136"/>
      <c r="L43" s="137"/>
      <c r="M43" s="136"/>
      <c r="N43" s="137"/>
      <c r="O43" s="136"/>
      <c r="P43" s="137"/>
      <c r="Q43" s="136"/>
      <c r="R43" s="137"/>
    </row>
    <row r="44" spans="1:18" ht="19.5" customHeight="1">
      <c r="A44" s="114"/>
      <c r="B44" s="118"/>
      <c r="C44" s="283" t="s">
        <v>428</v>
      </c>
      <c r="D44" s="35"/>
      <c r="E44" s="56"/>
      <c r="F44" s="92" t="s">
        <v>50</v>
      </c>
      <c r="G44" s="131"/>
      <c r="H44" s="135"/>
      <c r="I44" s="131"/>
      <c r="J44" s="135"/>
      <c r="K44" s="131"/>
      <c r="L44" s="135"/>
      <c r="M44" s="131"/>
      <c r="N44" s="135"/>
      <c r="O44" s="131"/>
      <c r="P44" s="135"/>
      <c r="Q44" s="131"/>
      <c r="R44" s="135"/>
    </row>
    <row r="45" spans="1:18" ht="19.5" customHeight="1">
      <c r="A45" s="115"/>
      <c r="B45" s="119"/>
      <c r="C45" s="119" t="s">
        <v>429</v>
      </c>
      <c r="D45" s="41"/>
      <c r="E45" s="284"/>
      <c r="F45" s="100"/>
      <c r="G45" s="138"/>
      <c r="H45" s="139"/>
      <c r="I45" s="138"/>
      <c r="J45" s="139"/>
      <c r="K45" s="138"/>
      <c r="L45" s="139"/>
      <c r="M45" s="138"/>
      <c r="N45" s="139"/>
      <c r="O45" s="138"/>
      <c r="P45" s="139"/>
      <c r="Q45" s="138"/>
      <c r="R45" s="139"/>
    </row>
    <row r="46" spans="1:18" ht="19.5" customHeight="1">
      <c r="A46" s="114">
        <v>5</v>
      </c>
      <c r="B46" s="118" t="s">
        <v>532</v>
      </c>
      <c r="C46" s="118" t="s">
        <v>535</v>
      </c>
      <c r="D46" s="49">
        <v>170000</v>
      </c>
      <c r="E46" s="120" t="s">
        <v>40</v>
      </c>
      <c r="F46" s="91" t="s">
        <v>49</v>
      </c>
      <c r="G46" s="131"/>
      <c r="H46" s="135"/>
      <c r="I46" s="131"/>
      <c r="J46" s="135"/>
      <c r="K46" s="131"/>
      <c r="L46" s="135"/>
      <c r="M46" s="131"/>
      <c r="N46" s="135"/>
      <c r="O46" s="131"/>
      <c r="P46" s="135"/>
      <c r="Q46" s="131"/>
      <c r="R46" s="135"/>
    </row>
    <row r="47" spans="1:18" ht="19.5" customHeight="1">
      <c r="A47" s="114"/>
      <c r="B47" s="118" t="s">
        <v>536</v>
      </c>
      <c r="C47" s="118" t="s">
        <v>537</v>
      </c>
      <c r="D47" s="35"/>
      <c r="E47" s="56"/>
      <c r="F47" s="92" t="s">
        <v>50</v>
      </c>
      <c r="G47" s="131"/>
      <c r="H47" s="135"/>
      <c r="I47" s="131"/>
      <c r="J47" s="135"/>
      <c r="K47" s="131"/>
      <c r="L47" s="135"/>
      <c r="M47" s="131"/>
      <c r="N47" s="135"/>
      <c r="O47" s="131"/>
      <c r="P47" s="135"/>
      <c r="Q47" s="131"/>
      <c r="R47" s="135"/>
    </row>
    <row r="48" spans="1:18" ht="19.5" customHeight="1">
      <c r="A48" s="114"/>
      <c r="B48" s="118" t="s">
        <v>533</v>
      </c>
      <c r="C48" s="118" t="s">
        <v>538</v>
      </c>
      <c r="D48" s="35"/>
      <c r="E48" s="56"/>
      <c r="F48" s="92"/>
      <c r="G48" s="131"/>
      <c r="H48" s="135"/>
      <c r="I48" s="131"/>
      <c r="J48" s="135"/>
      <c r="K48" s="131"/>
      <c r="L48" s="135"/>
      <c r="M48" s="131"/>
      <c r="N48" s="135"/>
      <c r="O48" s="131"/>
      <c r="P48" s="135"/>
      <c r="Q48" s="131"/>
      <c r="R48" s="135"/>
    </row>
    <row r="49" spans="1:18" ht="19.5" customHeight="1">
      <c r="A49" s="115"/>
      <c r="B49" s="119" t="s">
        <v>534</v>
      </c>
      <c r="C49" s="119"/>
      <c r="D49" s="41"/>
      <c r="E49" s="284"/>
      <c r="F49" s="100"/>
      <c r="G49" s="138"/>
      <c r="H49" s="139"/>
      <c r="I49" s="138"/>
      <c r="J49" s="139"/>
      <c r="K49" s="138"/>
      <c r="L49" s="139"/>
      <c r="M49" s="138"/>
      <c r="N49" s="139"/>
      <c r="O49" s="138"/>
      <c r="P49" s="139"/>
      <c r="Q49" s="138"/>
      <c r="R49" s="139"/>
    </row>
    <row r="50" spans="1:18" ht="19.5" customHeight="1">
      <c r="A50" s="282">
        <v>6</v>
      </c>
      <c r="B50" s="120" t="s">
        <v>539</v>
      </c>
      <c r="C50" s="120" t="s">
        <v>543</v>
      </c>
      <c r="D50" s="37">
        <v>15000</v>
      </c>
      <c r="E50" s="120" t="s">
        <v>285</v>
      </c>
      <c r="F50" s="91" t="s">
        <v>49</v>
      </c>
      <c r="G50" s="136"/>
      <c r="H50" s="137"/>
      <c r="I50" s="136"/>
      <c r="J50" s="137"/>
      <c r="K50" s="136"/>
      <c r="L50" s="137"/>
      <c r="M50" s="136"/>
      <c r="N50" s="137"/>
      <c r="O50" s="136"/>
      <c r="P50" s="137"/>
      <c r="Q50" s="136"/>
      <c r="R50" s="137"/>
    </row>
    <row r="51" spans="1:18" ht="19.5" customHeight="1">
      <c r="A51" s="114"/>
      <c r="B51" s="118"/>
      <c r="C51" s="118" t="s">
        <v>661</v>
      </c>
      <c r="D51" s="35"/>
      <c r="E51" s="56"/>
      <c r="F51" s="92" t="s">
        <v>50</v>
      </c>
      <c r="G51" s="131"/>
      <c r="H51" s="135"/>
      <c r="I51" s="131"/>
      <c r="J51" s="135"/>
      <c r="K51" s="131"/>
      <c r="L51" s="135"/>
      <c r="M51" s="131"/>
      <c r="N51" s="135"/>
      <c r="O51" s="131"/>
      <c r="P51" s="135"/>
      <c r="Q51" s="131"/>
      <c r="R51" s="135"/>
    </row>
    <row r="52" spans="1:18" ht="19.5" customHeight="1">
      <c r="A52" s="114"/>
      <c r="B52" s="118"/>
      <c r="C52" s="118" t="s">
        <v>662</v>
      </c>
      <c r="D52" s="35"/>
      <c r="E52" s="56"/>
      <c r="F52" s="92"/>
      <c r="G52" s="131"/>
      <c r="H52" s="135"/>
      <c r="I52" s="131"/>
      <c r="J52" s="135"/>
      <c r="K52" s="131"/>
      <c r="L52" s="135"/>
      <c r="M52" s="131"/>
      <c r="N52" s="135"/>
      <c r="O52" s="131"/>
      <c r="P52" s="135"/>
      <c r="Q52" s="131"/>
      <c r="R52" s="135"/>
    </row>
    <row r="53" spans="1:18" ht="19.5" customHeight="1">
      <c r="A53" s="115"/>
      <c r="B53" s="119"/>
      <c r="C53" s="119" t="s">
        <v>693</v>
      </c>
      <c r="D53" s="41"/>
      <c r="E53" s="284"/>
      <c r="F53" s="100"/>
      <c r="G53" s="138"/>
      <c r="H53" s="139"/>
      <c r="I53" s="138"/>
      <c r="J53" s="139"/>
      <c r="K53" s="138"/>
      <c r="L53" s="139"/>
      <c r="M53" s="138"/>
      <c r="N53" s="139"/>
      <c r="O53" s="138"/>
      <c r="P53" s="139"/>
      <c r="Q53" s="138"/>
      <c r="R53" s="139"/>
    </row>
    <row r="54" spans="1:18" ht="19.5" customHeight="1">
      <c r="A54" s="77"/>
      <c r="B54" s="122"/>
      <c r="C54" s="122"/>
      <c r="D54" s="45"/>
      <c r="E54" s="56"/>
      <c r="F54" s="145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</row>
    <row r="55" spans="1:18" ht="19.5" customHeight="1">
      <c r="A55" s="77"/>
      <c r="B55" s="122"/>
      <c r="C55" s="122"/>
      <c r="D55" s="45"/>
      <c r="E55" s="56"/>
      <c r="F55" s="145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</row>
    <row r="56" spans="1:18" ht="19.5" customHeight="1">
      <c r="A56" s="368">
        <v>21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</row>
    <row r="57" spans="1:18" ht="19.5" customHeight="1">
      <c r="A57" s="133"/>
      <c r="B57" s="153" t="s">
        <v>502</v>
      </c>
      <c r="C57" s="280"/>
      <c r="D57" s="281"/>
      <c r="E57" s="281"/>
      <c r="F57" s="225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</row>
    <row r="58" spans="1:18" ht="19.5" customHeight="1">
      <c r="A58" s="373" t="s">
        <v>2</v>
      </c>
      <c r="B58" s="391" t="s">
        <v>3</v>
      </c>
      <c r="C58" s="391" t="s">
        <v>4</v>
      </c>
      <c r="D58" s="371" t="s">
        <v>19</v>
      </c>
      <c r="E58" s="371" t="s">
        <v>5</v>
      </c>
      <c r="F58" s="373" t="s">
        <v>25</v>
      </c>
      <c r="G58" s="396" t="s">
        <v>480</v>
      </c>
      <c r="H58" s="387"/>
      <c r="I58" s="388"/>
      <c r="J58" s="387" t="s">
        <v>686</v>
      </c>
      <c r="K58" s="387"/>
      <c r="L58" s="387"/>
      <c r="M58" s="387"/>
      <c r="N58" s="387"/>
      <c r="O58" s="387"/>
      <c r="P58" s="387"/>
      <c r="Q58" s="387"/>
      <c r="R58" s="388"/>
    </row>
    <row r="59" spans="1:18" ht="19.5" customHeight="1">
      <c r="A59" s="374"/>
      <c r="B59" s="392"/>
      <c r="C59" s="392"/>
      <c r="D59" s="372"/>
      <c r="E59" s="372"/>
      <c r="F59" s="374"/>
      <c r="G59" s="134" t="s">
        <v>17</v>
      </c>
      <c r="H59" s="134" t="s">
        <v>16</v>
      </c>
      <c r="I59" s="134" t="s">
        <v>15</v>
      </c>
      <c r="J59" s="134" t="s">
        <v>14</v>
      </c>
      <c r="K59" s="134" t="s">
        <v>12</v>
      </c>
      <c r="L59" s="134" t="s">
        <v>13</v>
      </c>
      <c r="M59" s="134" t="s">
        <v>11</v>
      </c>
      <c r="N59" s="134" t="s">
        <v>10</v>
      </c>
      <c r="O59" s="134" t="s">
        <v>9</v>
      </c>
      <c r="P59" s="134" t="s">
        <v>8</v>
      </c>
      <c r="Q59" s="134" t="s">
        <v>6</v>
      </c>
      <c r="R59" s="134" t="s">
        <v>7</v>
      </c>
    </row>
    <row r="60" spans="1:18" ht="19.5" customHeight="1">
      <c r="A60" s="114">
        <v>7</v>
      </c>
      <c r="B60" s="118" t="s">
        <v>539</v>
      </c>
      <c r="C60" s="287" t="s">
        <v>431</v>
      </c>
      <c r="D60" s="37">
        <v>15000</v>
      </c>
      <c r="E60" s="120" t="s">
        <v>285</v>
      </c>
      <c r="F60" s="91" t="s">
        <v>49</v>
      </c>
      <c r="G60" s="136"/>
      <c r="H60" s="137"/>
      <c r="I60" s="136"/>
      <c r="J60" s="137"/>
      <c r="K60" s="136"/>
      <c r="L60" s="137"/>
      <c r="M60" s="136"/>
      <c r="N60" s="137"/>
      <c r="O60" s="136"/>
      <c r="P60" s="137"/>
      <c r="Q60" s="136"/>
      <c r="R60" s="137"/>
    </row>
    <row r="61" spans="1:18" ht="19.5" customHeight="1">
      <c r="A61" s="114"/>
      <c r="B61" s="118"/>
      <c r="C61" s="118" t="s">
        <v>432</v>
      </c>
      <c r="D61" s="35"/>
      <c r="E61" s="56"/>
      <c r="F61" s="92" t="s">
        <v>50</v>
      </c>
      <c r="G61" s="131"/>
      <c r="H61" s="135"/>
      <c r="I61" s="131"/>
      <c r="J61" s="135"/>
      <c r="K61" s="131"/>
      <c r="L61" s="135"/>
      <c r="M61" s="131"/>
      <c r="N61" s="135"/>
      <c r="O61" s="131"/>
      <c r="P61" s="135"/>
      <c r="Q61" s="131"/>
      <c r="R61" s="135"/>
    </row>
    <row r="62" spans="1:18" ht="19.5" customHeight="1">
      <c r="A62" s="114"/>
      <c r="B62" s="118"/>
      <c r="C62" s="118" t="s">
        <v>540</v>
      </c>
      <c r="D62" s="35"/>
      <c r="E62" s="56"/>
      <c r="F62" s="92"/>
      <c r="G62" s="131"/>
      <c r="H62" s="135"/>
      <c r="I62" s="131"/>
      <c r="J62" s="135"/>
      <c r="K62" s="131"/>
      <c r="L62" s="135"/>
      <c r="M62" s="131"/>
      <c r="N62" s="135"/>
      <c r="O62" s="131"/>
      <c r="P62" s="135"/>
      <c r="Q62" s="131"/>
      <c r="R62" s="135"/>
    </row>
    <row r="63" spans="1:18" ht="19.5" customHeight="1">
      <c r="A63" s="114"/>
      <c r="B63" s="118"/>
      <c r="C63" s="118" t="s">
        <v>541</v>
      </c>
      <c r="D63" s="35"/>
      <c r="E63" s="56"/>
      <c r="F63" s="92"/>
      <c r="G63" s="131"/>
      <c r="H63" s="135"/>
      <c r="I63" s="131"/>
      <c r="J63" s="135"/>
      <c r="K63" s="131"/>
      <c r="L63" s="135"/>
      <c r="M63" s="131"/>
      <c r="N63" s="135"/>
      <c r="O63" s="131"/>
      <c r="P63" s="135"/>
      <c r="Q63" s="131"/>
      <c r="R63" s="135"/>
    </row>
    <row r="64" spans="1:18" ht="19.5" customHeight="1">
      <c r="A64" s="104"/>
      <c r="B64" s="119"/>
      <c r="C64" s="288" t="s">
        <v>542</v>
      </c>
      <c r="D64" s="41"/>
      <c r="E64" s="284"/>
      <c r="F64" s="100"/>
      <c r="G64" s="138"/>
      <c r="H64" s="139"/>
      <c r="I64" s="138"/>
      <c r="J64" s="139"/>
      <c r="K64" s="138"/>
      <c r="L64" s="139"/>
      <c r="M64" s="138"/>
      <c r="N64" s="139"/>
      <c r="O64" s="138"/>
      <c r="P64" s="139"/>
      <c r="Q64" s="138"/>
      <c r="R64" s="139"/>
    </row>
    <row r="65" spans="1:18" ht="19.5" customHeight="1">
      <c r="A65" s="114">
        <v>8</v>
      </c>
      <c r="B65" s="118" t="s">
        <v>539</v>
      </c>
      <c r="C65" s="287" t="s">
        <v>431</v>
      </c>
      <c r="D65" s="49">
        <v>30000</v>
      </c>
      <c r="E65" s="120" t="s">
        <v>285</v>
      </c>
      <c r="F65" s="91" t="s">
        <v>49</v>
      </c>
      <c r="G65" s="131"/>
      <c r="H65" s="135"/>
      <c r="I65" s="131"/>
      <c r="J65" s="135"/>
      <c r="K65" s="131"/>
      <c r="L65" s="135"/>
      <c r="M65" s="131"/>
      <c r="N65" s="135"/>
      <c r="O65" s="131"/>
      <c r="P65" s="135"/>
      <c r="Q65" s="131"/>
      <c r="R65" s="135"/>
    </row>
    <row r="66" spans="1:18" ht="19.5" customHeight="1">
      <c r="A66" s="114"/>
      <c r="B66" s="118"/>
      <c r="C66" s="118" t="s">
        <v>544</v>
      </c>
      <c r="D66" s="35"/>
      <c r="E66" s="56"/>
      <c r="F66" s="92" t="s">
        <v>50</v>
      </c>
      <c r="G66" s="131"/>
      <c r="H66" s="135"/>
      <c r="I66" s="131"/>
      <c r="J66" s="135"/>
      <c r="K66" s="131"/>
      <c r="L66" s="135"/>
      <c r="M66" s="131"/>
      <c r="N66" s="135"/>
      <c r="O66" s="131"/>
      <c r="P66" s="135"/>
      <c r="Q66" s="131"/>
      <c r="R66" s="135"/>
    </row>
    <row r="67" spans="1:18" ht="19.5" customHeight="1">
      <c r="A67" s="114"/>
      <c r="B67" s="118"/>
      <c r="C67" s="283" t="s">
        <v>545</v>
      </c>
      <c r="D67" s="35"/>
      <c r="E67" s="56"/>
      <c r="F67" s="92"/>
      <c r="G67" s="131"/>
      <c r="H67" s="135"/>
      <c r="I67" s="131"/>
      <c r="J67" s="135"/>
      <c r="K67" s="131"/>
      <c r="L67" s="135"/>
      <c r="M67" s="131"/>
      <c r="N67" s="135"/>
      <c r="O67" s="131"/>
      <c r="P67" s="135"/>
      <c r="Q67" s="131"/>
      <c r="R67" s="135"/>
    </row>
    <row r="68" spans="1:18" ht="19.5" customHeight="1">
      <c r="A68" s="114"/>
      <c r="B68" s="119"/>
      <c r="C68" s="283" t="s">
        <v>693</v>
      </c>
      <c r="D68" s="41"/>
      <c r="E68" s="56"/>
      <c r="F68" s="92"/>
      <c r="G68" s="131"/>
      <c r="H68" s="135"/>
      <c r="I68" s="131"/>
      <c r="J68" s="135"/>
      <c r="K68" s="131"/>
      <c r="L68" s="135"/>
      <c r="M68" s="131"/>
      <c r="N68" s="135"/>
      <c r="O68" s="131"/>
      <c r="P68" s="135"/>
      <c r="Q68" s="131"/>
      <c r="R68" s="135"/>
    </row>
    <row r="69" spans="1:18" ht="19.5" customHeight="1">
      <c r="A69" s="282">
        <v>9</v>
      </c>
      <c r="B69" s="118" t="s">
        <v>539</v>
      </c>
      <c r="C69" s="287" t="s">
        <v>546</v>
      </c>
      <c r="D69" s="49">
        <v>10000</v>
      </c>
      <c r="E69" s="289" t="s">
        <v>380</v>
      </c>
      <c r="F69" s="91" t="s">
        <v>49</v>
      </c>
      <c r="G69" s="136"/>
      <c r="H69" s="137"/>
      <c r="I69" s="136"/>
      <c r="J69" s="137"/>
      <c r="K69" s="136"/>
      <c r="L69" s="137"/>
      <c r="M69" s="136"/>
      <c r="N69" s="137"/>
      <c r="O69" s="136"/>
      <c r="P69" s="137"/>
      <c r="Q69" s="136"/>
      <c r="R69" s="137"/>
    </row>
    <row r="70" spans="1:18" ht="19.5" customHeight="1">
      <c r="A70" s="114"/>
      <c r="B70" s="118"/>
      <c r="C70" s="118" t="s">
        <v>439</v>
      </c>
      <c r="D70" s="35"/>
      <c r="E70" s="56"/>
      <c r="F70" s="92" t="s">
        <v>50</v>
      </c>
      <c r="G70" s="131"/>
      <c r="H70" s="135"/>
      <c r="I70" s="131"/>
      <c r="J70" s="135"/>
      <c r="K70" s="131"/>
      <c r="L70" s="135"/>
      <c r="M70" s="131"/>
      <c r="N70" s="135"/>
      <c r="O70" s="131"/>
      <c r="P70" s="135"/>
      <c r="Q70" s="131"/>
      <c r="R70" s="135"/>
    </row>
    <row r="71" spans="1:18" ht="19.5" customHeight="1">
      <c r="A71" s="115"/>
      <c r="B71" s="119"/>
      <c r="C71" s="119" t="s">
        <v>694</v>
      </c>
      <c r="D71" s="41"/>
      <c r="E71" s="284"/>
      <c r="F71" s="100"/>
      <c r="G71" s="138"/>
      <c r="H71" s="139"/>
      <c r="I71" s="138"/>
      <c r="J71" s="139"/>
      <c r="K71" s="138"/>
      <c r="L71" s="139"/>
      <c r="M71" s="138"/>
      <c r="N71" s="139"/>
      <c r="O71" s="138"/>
      <c r="P71" s="139"/>
      <c r="Q71" s="138"/>
      <c r="R71" s="139"/>
    </row>
    <row r="72" spans="1:18" ht="19.5" customHeight="1">
      <c r="A72" s="282">
        <v>10</v>
      </c>
      <c r="B72" s="120" t="s">
        <v>430</v>
      </c>
      <c r="C72" s="287" t="s">
        <v>649</v>
      </c>
      <c r="D72" s="37">
        <v>30000</v>
      </c>
      <c r="E72" s="120" t="s">
        <v>285</v>
      </c>
      <c r="F72" s="91" t="s">
        <v>49</v>
      </c>
      <c r="G72" s="136"/>
      <c r="H72" s="137"/>
      <c r="I72" s="136"/>
      <c r="J72" s="137"/>
      <c r="K72" s="136"/>
      <c r="L72" s="137"/>
      <c r="M72" s="136"/>
      <c r="N72" s="137"/>
      <c r="O72" s="136"/>
      <c r="P72" s="137"/>
      <c r="Q72" s="136"/>
      <c r="R72" s="137"/>
    </row>
    <row r="73" spans="1:18" ht="19.5" customHeight="1">
      <c r="A73" s="114"/>
      <c r="B73" s="118"/>
      <c r="C73" s="118" t="s">
        <v>650</v>
      </c>
      <c r="D73" s="35"/>
      <c r="E73" s="56"/>
      <c r="F73" s="92" t="s">
        <v>50</v>
      </c>
      <c r="G73" s="131"/>
      <c r="H73" s="135"/>
      <c r="I73" s="131"/>
      <c r="J73" s="135"/>
      <c r="K73" s="131"/>
      <c r="L73" s="135"/>
      <c r="M73" s="131"/>
      <c r="N73" s="135"/>
      <c r="O73" s="131"/>
      <c r="P73" s="135"/>
      <c r="Q73" s="131"/>
      <c r="R73" s="135"/>
    </row>
    <row r="74" spans="1:18" ht="19.5" customHeight="1">
      <c r="A74" s="114"/>
      <c r="B74" s="118"/>
      <c r="C74" s="118" t="s">
        <v>683</v>
      </c>
      <c r="D74" s="35"/>
      <c r="E74" s="56"/>
      <c r="F74" s="92"/>
      <c r="G74" s="131"/>
      <c r="H74" s="135"/>
      <c r="I74" s="131"/>
      <c r="J74" s="135"/>
      <c r="K74" s="131"/>
      <c r="L74" s="135"/>
      <c r="M74" s="131"/>
      <c r="N74" s="135"/>
      <c r="O74" s="131"/>
      <c r="P74" s="135"/>
      <c r="Q74" s="131"/>
      <c r="R74" s="135"/>
    </row>
    <row r="75" spans="1:18" ht="19.5" customHeight="1">
      <c r="A75" s="114"/>
      <c r="B75" s="118"/>
      <c r="C75" s="118" t="s">
        <v>684</v>
      </c>
      <c r="D75" s="35"/>
      <c r="E75" s="56"/>
      <c r="F75" s="92"/>
      <c r="G75" s="131"/>
      <c r="H75" s="135"/>
      <c r="I75" s="131"/>
      <c r="J75" s="135"/>
      <c r="K75" s="131"/>
      <c r="L75" s="135"/>
      <c r="M75" s="131"/>
      <c r="N75" s="135"/>
      <c r="O75" s="131"/>
      <c r="P75" s="135"/>
      <c r="Q75" s="131"/>
      <c r="R75" s="135"/>
    </row>
    <row r="76" spans="1:18" ht="19.5" customHeight="1">
      <c r="A76" s="115"/>
      <c r="B76" s="119"/>
      <c r="C76" s="288" t="s">
        <v>695</v>
      </c>
      <c r="D76" s="41"/>
      <c r="E76" s="284"/>
      <c r="F76" s="100"/>
      <c r="G76" s="138"/>
      <c r="H76" s="139"/>
      <c r="I76" s="138"/>
      <c r="J76" s="139"/>
      <c r="K76" s="138"/>
      <c r="L76" s="139"/>
      <c r="M76" s="138"/>
      <c r="N76" s="139"/>
      <c r="O76" s="138"/>
      <c r="P76" s="139"/>
      <c r="Q76" s="138"/>
      <c r="R76" s="139"/>
    </row>
    <row r="77" spans="1:18" ht="19.5" customHeight="1">
      <c r="A77" s="393" t="s">
        <v>836</v>
      </c>
      <c r="B77" s="394"/>
      <c r="C77" s="395"/>
      <c r="D77" s="199">
        <f>D32+D35+D39+D43+D46+D50+D60+D65+D69+D72</f>
        <v>690000</v>
      </c>
      <c r="E77" s="38"/>
      <c r="F77" s="151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1:18" ht="19.5" customHeight="1">
      <c r="A78" s="393" t="s">
        <v>837</v>
      </c>
      <c r="B78" s="394"/>
      <c r="C78" s="395"/>
      <c r="D78" s="199">
        <f>D18+D77</f>
        <v>740000</v>
      </c>
      <c r="E78" s="56"/>
      <c r="F78" s="145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</row>
  </sheetData>
  <sheetProtection/>
  <mergeCells count="34">
    <mergeCell ref="C58:C59"/>
    <mergeCell ref="D58:D59"/>
    <mergeCell ref="E58:E59"/>
    <mergeCell ref="F58:F59"/>
    <mergeCell ref="G58:I58"/>
    <mergeCell ref="J58:R58"/>
    <mergeCell ref="J8:R8"/>
    <mergeCell ref="A18:C18"/>
    <mergeCell ref="A8:A9"/>
    <mergeCell ref="B8:B9"/>
    <mergeCell ref="C8:C9"/>
    <mergeCell ref="D8:D9"/>
    <mergeCell ref="E8:E9"/>
    <mergeCell ref="F8:F9"/>
    <mergeCell ref="E30:E31"/>
    <mergeCell ref="A77:C77"/>
    <mergeCell ref="A78:C78"/>
    <mergeCell ref="G8:I8"/>
    <mergeCell ref="F30:F31"/>
    <mergeCell ref="G30:I30"/>
    <mergeCell ref="A28:R28"/>
    <mergeCell ref="A56:R56"/>
    <mergeCell ref="A58:A59"/>
    <mergeCell ref="B58:B59"/>
    <mergeCell ref="J30:R30"/>
    <mergeCell ref="A1:R1"/>
    <mergeCell ref="A2:R2"/>
    <mergeCell ref="A3:R3"/>
    <mergeCell ref="A4:R4"/>
    <mergeCell ref="A5:R5"/>
    <mergeCell ref="A30:A31"/>
    <mergeCell ref="B30:B31"/>
    <mergeCell ref="C30:C31"/>
    <mergeCell ref="D30:D31"/>
  </mergeCells>
  <printOptions horizontalCentered="1"/>
  <pageMargins left="0.3937007874015748" right="0" top="0" bottom="0" header="0.1968503937007874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R49"/>
  <sheetViews>
    <sheetView zoomScaleSheetLayoutView="100" workbookViewId="0" topLeftCell="A7">
      <selection activeCell="T19" sqref="T19"/>
    </sheetView>
  </sheetViews>
  <sheetFormatPr defaultColWidth="9.140625" defaultRowHeight="21.75" customHeight="1"/>
  <cols>
    <col min="1" max="1" width="4.8515625" style="140" customWidth="1"/>
    <col min="2" max="2" width="21.421875" style="133" customWidth="1"/>
    <col min="3" max="3" width="33.28125" style="290" customWidth="1"/>
    <col min="4" max="4" width="11.57421875" style="291" customWidth="1"/>
    <col min="5" max="5" width="13.00390625" style="291" customWidth="1"/>
    <col min="6" max="6" width="10.00390625" style="143" customWidth="1"/>
    <col min="7" max="7" width="3.140625" style="140" customWidth="1"/>
    <col min="8" max="8" width="3.421875" style="140" customWidth="1"/>
    <col min="9" max="9" width="3.28125" style="140" customWidth="1"/>
    <col min="10" max="10" width="3.140625" style="140" customWidth="1"/>
    <col min="11" max="11" width="3.421875" style="140" customWidth="1"/>
    <col min="12" max="12" width="3.140625" style="140" customWidth="1"/>
    <col min="13" max="13" width="3.57421875" style="140" customWidth="1"/>
    <col min="14" max="17" width="3.140625" style="140" customWidth="1"/>
    <col min="18" max="18" width="3.421875" style="140" customWidth="1"/>
    <col min="19" max="19" width="7.57421875" style="63" customWidth="1"/>
    <col min="20" max="16384" width="9.00390625" style="63" customWidth="1"/>
  </cols>
  <sheetData>
    <row r="1" spans="1:18" ht="21.75" customHeight="1">
      <c r="A1" s="368">
        <v>22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ht="21" customHeight="1">
      <c r="A2" s="389" t="s">
        <v>97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</row>
    <row r="3" spans="1:18" ht="21" customHeight="1">
      <c r="A3" s="389" t="s">
        <v>0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</row>
    <row r="4" spans="1:18" ht="21" customHeight="1">
      <c r="A4" s="397" t="s">
        <v>685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</row>
    <row r="5" spans="1:18" ht="21" customHeight="1">
      <c r="A5" s="386" t="s">
        <v>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</row>
    <row r="6" spans="1:5" ht="21" customHeight="1">
      <c r="A6" s="178" t="s">
        <v>209</v>
      </c>
      <c r="B6" s="132"/>
      <c r="C6" s="141"/>
      <c r="D6" s="142"/>
      <c r="E6" s="142"/>
    </row>
    <row r="7" spans="1:5" ht="21" customHeight="1">
      <c r="A7" s="132"/>
      <c r="B7" s="180" t="s">
        <v>445</v>
      </c>
      <c r="C7" s="141"/>
      <c r="D7" s="142"/>
      <c r="E7" s="142"/>
    </row>
    <row r="8" spans="1:18" ht="21" customHeight="1">
      <c r="A8" s="373" t="s">
        <v>2</v>
      </c>
      <c r="B8" s="391" t="s">
        <v>3</v>
      </c>
      <c r="C8" s="391" t="s">
        <v>4</v>
      </c>
      <c r="D8" s="371" t="s">
        <v>19</v>
      </c>
      <c r="E8" s="371" t="s">
        <v>5</v>
      </c>
      <c r="F8" s="373" t="s">
        <v>25</v>
      </c>
      <c r="G8" s="396" t="s">
        <v>480</v>
      </c>
      <c r="H8" s="387"/>
      <c r="I8" s="388"/>
      <c r="J8" s="387" t="s">
        <v>686</v>
      </c>
      <c r="K8" s="387"/>
      <c r="L8" s="387"/>
      <c r="M8" s="387"/>
      <c r="N8" s="387"/>
      <c r="O8" s="387"/>
      <c r="P8" s="387"/>
      <c r="Q8" s="387"/>
      <c r="R8" s="388"/>
    </row>
    <row r="9" spans="1:18" ht="21" customHeight="1">
      <c r="A9" s="374"/>
      <c r="B9" s="392"/>
      <c r="C9" s="392"/>
      <c r="D9" s="372"/>
      <c r="E9" s="372"/>
      <c r="F9" s="374"/>
      <c r="G9" s="134" t="s">
        <v>17</v>
      </c>
      <c r="H9" s="134" t="s">
        <v>16</v>
      </c>
      <c r="I9" s="134" t="s">
        <v>15</v>
      </c>
      <c r="J9" s="134" t="s">
        <v>14</v>
      </c>
      <c r="K9" s="134" t="s">
        <v>12</v>
      </c>
      <c r="L9" s="134" t="s">
        <v>13</v>
      </c>
      <c r="M9" s="134" t="s">
        <v>11</v>
      </c>
      <c r="N9" s="134" t="s">
        <v>10</v>
      </c>
      <c r="O9" s="134" t="s">
        <v>9</v>
      </c>
      <c r="P9" s="134" t="s">
        <v>8</v>
      </c>
      <c r="Q9" s="134" t="s">
        <v>6</v>
      </c>
      <c r="R9" s="134" t="s">
        <v>7</v>
      </c>
    </row>
    <row r="10" spans="1:18" ht="21" customHeight="1">
      <c r="A10" s="258">
        <v>1</v>
      </c>
      <c r="B10" s="102" t="s">
        <v>452</v>
      </c>
      <c r="C10" s="120" t="s">
        <v>753</v>
      </c>
      <c r="D10" s="37">
        <v>260663</v>
      </c>
      <c r="E10" s="268" t="s">
        <v>39</v>
      </c>
      <c r="F10" s="91" t="s">
        <v>42</v>
      </c>
      <c r="G10" s="107"/>
      <c r="H10" s="108"/>
      <c r="I10" s="107"/>
      <c r="J10" s="108"/>
      <c r="K10" s="107"/>
      <c r="L10" s="108"/>
      <c r="M10" s="107"/>
      <c r="N10" s="108"/>
      <c r="O10" s="107"/>
      <c r="P10" s="108"/>
      <c r="Q10" s="107"/>
      <c r="R10" s="107"/>
    </row>
    <row r="11" spans="1:18" ht="21" customHeight="1">
      <c r="A11" s="92"/>
      <c r="B11" s="105" t="s">
        <v>752</v>
      </c>
      <c r="C11" s="118" t="s">
        <v>754</v>
      </c>
      <c r="D11" s="49"/>
      <c r="E11" s="53"/>
      <c r="F11" s="62"/>
      <c r="G11" s="109"/>
      <c r="H11" s="110"/>
      <c r="I11" s="109"/>
      <c r="J11" s="110"/>
      <c r="K11" s="109"/>
      <c r="L11" s="110"/>
      <c r="M11" s="109"/>
      <c r="N11" s="110"/>
      <c r="O11" s="109"/>
      <c r="P11" s="110"/>
      <c r="Q11" s="109"/>
      <c r="R11" s="109"/>
    </row>
    <row r="12" spans="1:18" ht="21" customHeight="1">
      <c r="A12" s="100"/>
      <c r="B12" s="103"/>
      <c r="C12" s="119"/>
      <c r="D12" s="113"/>
      <c r="E12" s="70"/>
      <c r="F12" s="104"/>
      <c r="G12" s="111"/>
      <c r="H12" s="112"/>
      <c r="I12" s="111"/>
      <c r="J12" s="112"/>
      <c r="K12" s="111"/>
      <c r="L12" s="112"/>
      <c r="M12" s="111"/>
      <c r="N12" s="112"/>
      <c r="O12" s="111"/>
      <c r="P12" s="112"/>
      <c r="Q12" s="111"/>
      <c r="R12" s="111"/>
    </row>
    <row r="13" spans="1:18" ht="21" customHeight="1">
      <c r="A13" s="258">
        <v>2</v>
      </c>
      <c r="B13" s="102" t="s">
        <v>452</v>
      </c>
      <c r="C13" s="120" t="s">
        <v>756</v>
      </c>
      <c r="D13" s="37">
        <v>343437</v>
      </c>
      <c r="E13" s="268" t="s">
        <v>39</v>
      </c>
      <c r="F13" s="91" t="s">
        <v>42</v>
      </c>
      <c r="G13" s="107"/>
      <c r="H13" s="108"/>
      <c r="I13" s="107"/>
      <c r="J13" s="108"/>
      <c r="K13" s="107"/>
      <c r="L13" s="108"/>
      <c r="M13" s="107"/>
      <c r="N13" s="108"/>
      <c r="O13" s="107"/>
      <c r="P13" s="108"/>
      <c r="Q13" s="107"/>
      <c r="R13" s="107"/>
    </row>
    <row r="14" spans="1:18" ht="21" customHeight="1">
      <c r="A14" s="92"/>
      <c r="B14" s="105" t="s">
        <v>755</v>
      </c>
      <c r="C14" s="118" t="s">
        <v>757</v>
      </c>
      <c r="D14" s="49"/>
      <c r="E14" s="53"/>
      <c r="F14" s="62"/>
      <c r="G14" s="109"/>
      <c r="H14" s="110"/>
      <c r="I14" s="109"/>
      <c r="J14" s="110"/>
      <c r="K14" s="109"/>
      <c r="L14" s="110"/>
      <c r="M14" s="109"/>
      <c r="N14" s="110"/>
      <c r="O14" s="109"/>
      <c r="P14" s="110"/>
      <c r="Q14" s="109"/>
      <c r="R14" s="109"/>
    </row>
    <row r="15" spans="1:18" ht="21" customHeight="1">
      <c r="A15" s="100"/>
      <c r="B15" s="103"/>
      <c r="C15" s="119"/>
      <c r="D15" s="113"/>
      <c r="E15" s="70"/>
      <c r="F15" s="104"/>
      <c r="G15" s="111"/>
      <c r="H15" s="112"/>
      <c r="I15" s="111"/>
      <c r="J15" s="112"/>
      <c r="K15" s="111"/>
      <c r="L15" s="112"/>
      <c r="M15" s="111"/>
      <c r="N15" s="112"/>
      <c r="O15" s="111"/>
      <c r="P15" s="112"/>
      <c r="Q15" s="111"/>
      <c r="R15" s="111"/>
    </row>
    <row r="16" spans="1:18" ht="21" customHeight="1">
      <c r="A16" s="258">
        <v>3</v>
      </c>
      <c r="B16" s="102" t="s">
        <v>767</v>
      </c>
      <c r="C16" s="120" t="s">
        <v>769</v>
      </c>
      <c r="D16" s="37">
        <v>490626</v>
      </c>
      <c r="E16" s="128" t="s">
        <v>39</v>
      </c>
      <c r="F16" s="91" t="s">
        <v>42</v>
      </c>
      <c r="G16" s="107"/>
      <c r="H16" s="108"/>
      <c r="I16" s="107"/>
      <c r="J16" s="108"/>
      <c r="K16" s="107"/>
      <c r="L16" s="108"/>
      <c r="M16" s="107"/>
      <c r="N16" s="108"/>
      <c r="O16" s="107"/>
      <c r="P16" s="108"/>
      <c r="Q16" s="107"/>
      <c r="R16" s="107"/>
    </row>
    <row r="17" spans="1:18" ht="21" customHeight="1">
      <c r="A17" s="92"/>
      <c r="B17" s="105" t="s">
        <v>768</v>
      </c>
      <c r="C17" s="118" t="s">
        <v>766</v>
      </c>
      <c r="D17" s="49"/>
      <c r="E17" s="53"/>
      <c r="F17" s="62"/>
      <c r="G17" s="109"/>
      <c r="H17" s="110"/>
      <c r="I17" s="109"/>
      <c r="J17" s="110"/>
      <c r="K17" s="109"/>
      <c r="L17" s="110"/>
      <c r="M17" s="109"/>
      <c r="N17" s="110"/>
      <c r="O17" s="109"/>
      <c r="P17" s="110"/>
      <c r="Q17" s="109"/>
      <c r="R17" s="109"/>
    </row>
    <row r="18" spans="1:18" ht="21" customHeight="1">
      <c r="A18" s="100"/>
      <c r="B18" s="103"/>
      <c r="C18" s="119" t="s">
        <v>770</v>
      </c>
      <c r="D18" s="113"/>
      <c r="E18" s="70"/>
      <c r="F18" s="104"/>
      <c r="G18" s="111"/>
      <c r="H18" s="112"/>
      <c r="I18" s="111"/>
      <c r="J18" s="112"/>
      <c r="K18" s="111"/>
      <c r="L18" s="112"/>
      <c r="M18" s="111"/>
      <c r="N18" s="112"/>
      <c r="O18" s="111"/>
      <c r="P18" s="112"/>
      <c r="Q18" s="111"/>
      <c r="R18" s="111"/>
    </row>
    <row r="19" spans="1:18" s="292" customFormat="1" ht="21.75" customHeight="1">
      <c r="A19" s="393" t="s">
        <v>838</v>
      </c>
      <c r="B19" s="394"/>
      <c r="C19" s="394"/>
      <c r="D19" s="199">
        <f>D10+D13+D16</f>
        <v>1094726</v>
      </c>
      <c r="E19" s="56"/>
      <c r="F19" s="144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18" s="292" customFormat="1" ht="21.75" customHeight="1">
      <c r="A20" s="140"/>
      <c r="B20" s="133"/>
      <c r="C20" s="290"/>
      <c r="D20" s="291"/>
      <c r="E20" s="291"/>
      <c r="F20" s="143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</row>
    <row r="21" spans="1:18" s="292" customFormat="1" ht="21.75" customHeight="1">
      <c r="A21" s="140"/>
      <c r="B21" s="133"/>
      <c r="C21" s="290"/>
      <c r="D21" s="291"/>
      <c r="E21" s="291"/>
      <c r="F21" s="143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</row>
    <row r="22" spans="1:18" s="292" customFormat="1" ht="21.75" customHeight="1">
      <c r="A22" s="140"/>
      <c r="B22" s="133"/>
      <c r="C22" s="290"/>
      <c r="D22" s="291"/>
      <c r="E22" s="291"/>
      <c r="F22" s="143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</row>
    <row r="23" spans="1:18" s="292" customFormat="1" ht="21.75" customHeight="1">
      <c r="A23" s="140"/>
      <c r="B23" s="133"/>
      <c r="C23" s="290"/>
      <c r="D23" s="291"/>
      <c r="E23" s="291"/>
      <c r="F23" s="143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  <row r="24" spans="1:18" s="292" customFormat="1" ht="21.75" customHeight="1">
      <c r="A24" s="140"/>
      <c r="B24" s="133"/>
      <c r="C24" s="290"/>
      <c r="D24" s="291"/>
      <c r="E24" s="291"/>
      <c r="F24" s="143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</row>
    <row r="25" spans="1:18" s="292" customFormat="1" ht="21.75" customHeight="1">
      <c r="A25" s="140"/>
      <c r="B25" s="133"/>
      <c r="C25" s="290"/>
      <c r="D25" s="291"/>
      <c r="E25" s="291"/>
      <c r="F25" s="143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</row>
    <row r="26" spans="1:18" s="292" customFormat="1" ht="21.75" customHeight="1">
      <c r="A26" s="140"/>
      <c r="B26" s="133"/>
      <c r="C26" s="290"/>
      <c r="D26" s="291"/>
      <c r="E26" s="291"/>
      <c r="F26" s="143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</row>
    <row r="27" spans="1:18" s="292" customFormat="1" ht="21.75" customHeight="1">
      <c r="A27" s="368">
        <v>23</v>
      </c>
      <c r="B27" s="368"/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</row>
    <row r="28" spans="1:18" s="292" customFormat="1" ht="21.75" customHeight="1">
      <c r="A28" s="77"/>
      <c r="B28" s="122"/>
      <c r="C28" s="122"/>
      <c r="D28" s="45"/>
      <c r="E28" s="165"/>
      <c r="F28" s="77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18" s="292" customFormat="1" ht="21.75" customHeight="1">
      <c r="A29" s="132"/>
      <c r="B29" s="180" t="s">
        <v>287</v>
      </c>
      <c r="C29" s="141"/>
      <c r="D29" s="142"/>
      <c r="E29" s="142"/>
      <c r="F29" s="143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</row>
    <row r="30" spans="1:18" s="292" customFormat="1" ht="21.75" customHeight="1">
      <c r="A30" s="373" t="s">
        <v>2</v>
      </c>
      <c r="B30" s="391" t="s">
        <v>3</v>
      </c>
      <c r="C30" s="391" t="s">
        <v>4</v>
      </c>
      <c r="D30" s="371" t="s">
        <v>19</v>
      </c>
      <c r="E30" s="371" t="s">
        <v>5</v>
      </c>
      <c r="F30" s="373" t="s">
        <v>25</v>
      </c>
      <c r="G30" s="396" t="s">
        <v>480</v>
      </c>
      <c r="H30" s="387"/>
      <c r="I30" s="388"/>
      <c r="J30" s="387" t="s">
        <v>686</v>
      </c>
      <c r="K30" s="387"/>
      <c r="L30" s="387"/>
      <c r="M30" s="387"/>
      <c r="N30" s="387"/>
      <c r="O30" s="387"/>
      <c r="P30" s="387"/>
      <c r="Q30" s="387"/>
      <c r="R30" s="388"/>
    </row>
    <row r="31" spans="1:18" s="292" customFormat="1" ht="21.75" customHeight="1">
      <c r="A31" s="374"/>
      <c r="B31" s="392"/>
      <c r="C31" s="392"/>
      <c r="D31" s="372"/>
      <c r="E31" s="372"/>
      <c r="F31" s="374"/>
      <c r="G31" s="134" t="s">
        <v>17</v>
      </c>
      <c r="H31" s="134" t="s">
        <v>16</v>
      </c>
      <c r="I31" s="134" t="s">
        <v>15</v>
      </c>
      <c r="J31" s="134" t="s">
        <v>14</v>
      </c>
      <c r="K31" s="134" t="s">
        <v>12</v>
      </c>
      <c r="L31" s="134" t="s">
        <v>13</v>
      </c>
      <c r="M31" s="134" t="s">
        <v>11</v>
      </c>
      <c r="N31" s="134" t="s">
        <v>10</v>
      </c>
      <c r="O31" s="134" t="s">
        <v>9</v>
      </c>
      <c r="P31" s="134" t="s">
        <v>8</v>
      </c>
      <c r="Q31" s="134" t="s">
        <v>6</v>
      </c>
      <c r="R31" s="134" t="s">
        <v>7</v>
      </c>
    </row>
    <row r="32" spans="1:18" s="292" customFormat="1" ht="21.75" customHeight="1">
      <c r="A32" s="99">
        <v>1</v>
      </c>
      <c r="B32" s="95" t="s">
        <v>651</v>
      </c>
      <c r="C32" s="95" t="s">
        <v>653</v>
      </c>
      <c r="D32" s="293">
        <v>30000</v>
      </c>
      <c r="E32" s="86" t="s">
        <v>39</v>
      </c>
      <c r="F32" s="92" t="s">
        <v>289</v>
      </c>
      <c r="G32" s="227"/>
      <c r="H32" s="228"/>
      <c r="I32" s="227"/>
      <c r="J32" s="228"/>
      <c r="K32" s="227"/>
      <c r="L32" s="228"/>
      <c r="M32" s="227"/>
      <c r="N32" s="228"/>
      <c r="O32" s="227"/>
      <c r="P32" s="228"/>
      <c r="Q32" s="227"/>
      <c r="R32" s="228"/>
    </row>
    <row r="33" spans="1:18" ht="21.75" customHeight="1">
      <c r="A33" s="99"/>
      <c r="B33" s="95" t="s">
        <v>656</v>
      </c>
      <c r="C33" s="95" t="s">
        <v>654</v>
      </c>
      <c r="D33" s="293"/>
      <c r="E33" s="86"/>
      <c r="F33" s="92" t="s">
        <v>288</v>
      </c>
      <c r="G33" s="229"/>
      <c r="H33" s="88"/>
      <c r="I33" s="230"/>
      <c r="J33" s="88"/>
      <c r="K33" s="230"/>
      <c r="L33" s="88"/>
      <c r="M33" s="230"/>
      <c r="N33" s="88"/>
      <c r="O33" s="230"/>
      <c r="P33" s="88"/>
      <c r="Q33" s="230"/>
      <c r="R33" s="88"/>
    </row>
    <row r="34" spans="1:18" ht="21.75" customHeight="1">
      <c r="A34" s="101"/>
      <c r="B34" s="152" t="s">
        <v>652</v>
      </c>
      <c r="C34" s="152"/>
      <c r="D34" s="294"/>
      <c r="E34" s="250"/>
      <c r="F34" s="100"/>
      <c r="G34" s="231"/>
      <c r="H34" s="232"/>
      <c r="I34" s="233"/>
      <c r="J34" s="232"/>
      <c r="K34" s="233"/>
      <c r="L34" s="232"/>
      <c r="M34" s="233"/>
      <c r="N34" s="232"/>
      <c r="O34" s="233"/>
      <c r="P34" s="232"/>
      <c r="Q34" s="233"/>
      <c r="R34" s="232"/>
    </row>
    <row r="35" spans="1:18" ht="21.75" customHeight="1">
      <c r="A35" s="99">
        <v>2</v>
      </c>
      <c r="B35" s="95" t="s">
        <v>797</v>
      </c>
      <c r="C35" s="120" t="s">
        <v>547</v>
      </c>
      <c r="D35" s="293">
        <v>50000</v>
      </c>
      <c r="E35" s="86" t="s">
        <v>39</v>
      </c>
      <c r="F35" s="92" t="s">
        <v>289</v>
      </c>
      <c r="G35" s="227"/>
      <c r="H35" s="228"/>
      <c r="I35" s="227"/>
      <c r="J35" s="228"/>
      <c r="K35" s="227"/>
      <c r="L35" s="228"/>
      <c r="M35" s="227"/>
      <c r="N35" s="228"/>
      <c r="O35" s="227"/>
      <c r="P35" s="228"/>
      <c r="Q35" s="227"/>
      <c r="R35" s="88"/>
    </row>
    <row r="36" spans="1:18" ht="21.75" customHeight="1">
      <c r="A36" s="99"/>
      <c r="B36" s="95" t="s">
        <v>798</v>
      </c>
      <c r="C36" s="130" t="s">
        <v>548</v>
      </c>
      <c r="D36" s="293"/>
      <c r="E36" s="86"/>
      <c r="F36" s="92" t="s">
        <v>288</v>
      </c>
      <c r="G36" s="230"/>
      <c r="H36" s="88"/>
      <c r="I36" s="230"/>
      <c r="J36" s="88"/>
      <c r="K36" s="230"/>
      <c r="L36" s="88"/>
      <c r="M36" s="230"/>
      <c r="N36" s="88"/>
      <c r="O36" s="230"/>
      <c r="P36" s="88"/>
      <c r="Q36" s="230"/>
      <c r="R36" s="88"/>
    </row>
    <row r="37" spans="1:18" ht="21.75" customHeight="1">
      <c r="A37" s="99"/>
      <c r="B37" s="95" t="s">
        <v>799</v>
      </c>
      <c r="C37" s="130" t="s">
        <v>549</v>
      </c>
      <c r="D37" s="293"/>
      <c r="E37" s="86"/>
      <c r="F37" s="92"/>
      <c r="G37" s="230"/>
      <c r="H37" s="88"/>
      <c r="I37" s="230"/>
      <c r="J37" s="88"/>
      <c r="K37" s="230"/>
      <c r="L37" s="88"/>
      <c r="M37" s="230"/>
      <c r="N37" s="88"/>
      <c r="O37" s="230"/>
      <c r="P37" s="88"/>
      <c r="Q37" s="230"/>
      <c r="R37" s="88"/>
    </row>
    <row r="38" spans="1:18" ht="21.75" customHeight="1">
      <c r="A38" s="101"/>
      <c r="B38" s="152" t="s">
        <v>800</v>
      </c>
      <c r="C38" s="124" t="s">
        <v>550</v>
      </c>
      <c r="D38" s="294"/>
      <c r="E38" s="250"/>
      <c r="F38" s="100"/>
      <c r="G38" s="231"/>
      <c r="H38" s="232"/>
      <c r="I38" s="233"/>
      <c r="J38" s="232"/>
      <c r="K38" s="233"/>
      <c r="L38" s="232"/>
      <c r="M38" s="233"/>
      <c r="N38" s="232"/>
      <c r="O38" s="233"/>
      <c r="P38" s="232"/>
      <c r="Q38" s="233"/>
      <c r="R38" s="232"/>
    </row>
    <row r="39" spans="1:18" ht="21.75" customHeight="1">
      <c r="A39" s="99">
        <v>3</v>
      </c>
      <c r="B39" s="95" t="s">
        <v>454</v>
      </c>
      <c r="C39" s="95" t="s">
        <v>655</v>
      </c>
      <c r="D39" s="293">
        <v>30000</v>
      </c>
      <c r="E39" s="86" t="s">
        <v>39</v>
      </c>
      <c r="F39" s="92" t="s">
        <v>289</v>
      </c>
      <c r="G39" s="227"/>
      <c r="H39" s="228"/>
      <c r="I39" s="227"/>
      <c r="J39" s="228"/>
      <c r="K39" s="227"/>
      <c r="L39" s="228"/>
      <c r="M39" s="227"/>
      <c r="N39" s="228"/>
      <c r="O39" s="227"/>
      <c r="P39" s="228"/>
      <c r="Q39" s="227"/>
      <c r="R39" s="88"/>
    </row>
    <row r="40" spans="1:18" ht="21.75" customHeight="1">
      <c r="A40" s="99"/>
      <c r="B40" s="95" t="s">
        <v>657</v>
      </c>
      <c r="C40" s="95" t="s">
        <v>658</v>
      </c>
      <c r="D40" s="293"/>
      <c r="E40" s="86"/>
      <c r="F40" s="92" t="s">
        <v>288</v>
      </c>
      <c r="G40" s="229"/>
      <c r="H40" s="88"/>
      <c r="I40" s="230"/>
      <c r="J40" s="88"/>
      <c r="K40" s="230"/>
      <c r="L40" s="88"/>
      <c r="M40" s="230"/>
      <c r="N40" s="88"/>
      <c r="O40" s="230"/>
      <c r="P40" s="88"/>
      <c r="Q40" s="230"/>
      <c r="R40" s="88"/>
    </row>
    <row r="41" spans="1:18" ht="21.75" customHeight="1">
      <c r="A41" s="295"/>
      <c r="B41" s="95" t="s">
        <v>455</v>
      </c>
      <c r="C41" s="95" t="s">
        <v>659</v>
      </c>
      <c r="D41" s="293"/>
      <c r="E41" s="296"/>
      <c r="F41" s="297"/>
      <c r="G41" s="233"/>
      <c r="H41" s="232"/>
      <c r="I41" s="233"/>
      <c r="J41" s="232"/>
      <c r="K41" s="233"/>
      <c r="L41" s="232"/>
      <c r="M41" s="233"/>
      <c r="N41" s="232"/>
      <c r="O41" s="233"/>
      <c r="P41" s="232"/>
      <c r="Q41" s="233"/>
      <c r="R41" s="232"/>
    </row>
    <row r="42" spans="1:18" ht="21.75" customHeight="1">
      <c r="A42" s="258">
        <v>4</v>
      </c>
      <c r="B42" s="102" t="s">
        <v>503</v>
      </c>
      <c r="C42" s="120" t="s">
        <v>453</v>
      </c>
      <c r="D42" s="37">
        <v>10000</v>
      </c>
      <c r="E42" s="205" t="s">
        <v>39</v>
      </c>
      <c r="F42" s="91" t="s">
        <v>289</v>
      </c>
      <c r="G42" s="136"/>
      <c r="H42" s="137"/>
      <c r="I42" s="136"/>
      <c r="J42" s="137"/>
      <c r="K42" s="136"/>
      <c r="L42" s="137"/>
      <c r="M42" s="136"/>
      <c r="N42" s="137"/>
      <c r="O42" s="136"/>
      <c r="P42" s="137"/>
      <c r="Q42" s="136"/>
      <c r="R42" s="137"/>
    </row>
    <row r="43" spans="1:18" ht="21.75" customHeight="1">
      <c r="A43" s="92"/>
      <c r="B43" s="95" t="s">
        <v>504</v>
      </c>
      <c r="C43" s="122" t="s">
        <v>456</v>
      </c>
      <c r="D43" s="35"/>
      <c r="E43" s="165"/>
      <c r="F43" s="62" t="s">
        <v>288</v>
      </c>
      <c r="G43" s="131"/>
      <c r="H43" s="135"/>
      <c r="I43" s="131"/>
      <c r="J43" s="135"/>
      <c r="K43" s="131"/>
      <c r="L43" s="135"/>
      <c r="M43" s="131"/>
      <c r="N43" s="135"/>
      <c r="O43" s="131"/>
      <c r="P43" s="135"/>
      <c r="Q43" s="131"/>
      <c r="R43" s="135"/>
    </row>
    <row r="44" spans="1:18" ht="21.75" customHeight="1">
      <c r="A44" s="92"/>
      <c r="B44" s="152" t="s">
        <v>505</v>
      </c>
      <c r="C44" s="122" t="s">
        <v>506</v>
      </c>
      <c r="D44" s="35"/>
      <c r="E44" s="165"/>
      <c r="F44" s="62"/>
      <c r="G44" s="131"/>
      <c r="H44" s="135"/>
      <c r="I44" s="131"/>
      <c r="J44" s="135"/>
      <c r="K44" s="131"/>
      <c r="L44" s="135"/>
      <c r="M44" s="131"/>
      <c r="N44" s="135"/>
      <c r="O44" s="131"/>
      <c r="P44" s="135"/>
      <c r="Q44" s="131"/>
      <c r="R44" s="135"/>
    </row>
    <row r="45" spans="1:18" ht="21.75" customHeight="1">
      <c r="A45" s="258">
        <v>5</v>
      </c>
      <c r="B45" s="102" t="s">
        <v>507</v>
      </c>
      <c r="C45" s="120" t="s">
        <v>453</v>
      </c>
      <c r="D45" s="37">
        <v>40000</v>
      </c>
      <c r="E45" s="128" t="s">
        <v>39</v>
      </c>
      <c r="F45" s="91" t="s">
        <v>289</v>
      </c>
      <c r="G45" s="107"/>
      <c r="H45" s="108"/>
      <c r="I45" s="107"/>
      <c r="J45" s="108"/>
      <c r="K45" s="107"/>
      <c r="L45" s="108"/>
      <c r="M45" s="107"/>
      <c r="N45" s="108"/>
      <c r="O45" s="107"/>
      <c r="P45" s="108"/>
      <c r="Q45" s="107"/>
      <c r="R45" s="107"/>
    </row>
    <row r="46" spans="1:18" ht="21.75" customHeight="1">
      <c r="A46" s="92"/>
      <c r="B46" s="95"/>
      <c r="C46" s="122" t="s">
        <v>456</v>
      </c>
      <c r="D46" s="49"/>
      <c r="E46" s="53"/>
      <c r="F46" s="62" t="s">
        <v>288</v>
      </c>
      <c r="G46" s="109"/>
      <c r="H46" s="110"/>
      <c r="I46" s="109"/>
      <c r="J46" s="110"/>
      <c r="K46" s="109"/>
      <c r="L46" s="110"/>
      <c r="M46" s="109"/>
      <c r="N46" s="110"/>
      <c r="O46" s="109"/>
      <c r="P46" s="110"/>
      <c r="Q46" s="109"/>
      <c r="R46" s="109"/>
    </row>
    <row r="47" spans="1:18" ht="21.75" customHeight="1">
      <c r="A47" s="100"/>
      <c r="B47" s="152"/>
      <c r="C47" s="123" t="s">
        <v>506</v>
      </c>
      <c r="D47" s="113"/>
      <c r="E47" s="195"/>
      <c r="F47" s="104"/>
      <c r="G47" s="111"/>
      <c r="H47" s="112"/>
      <c r="I47" s="111"/>
      <c r="J47" s="112"/>
      <c r="K47" s="111"/>
      <c r="L47" s="112"/>
      <c r="M47" s="111"/>
      <c r="N47" s="112"/>
      <c r="O47" s="111"/>
      <c r="P47" s="112"/>
      <c r="Q47" s="111"/>
      <c r="R47" s="111"/>
    </row>
    <row r="48" spans="1:18" ht="21.75" customHeight="1">
      <c r="A48" s="393" t="s">
        <v>839</v>
      </c>
      <c r="B48" s="394"/>
      <c r="C48" s="394"/>
      <c r="D48" s="199">
        <f>D32+D35+D39+D42+D45</f>
        <v>160000</v>
      </c>
      <c r="E48" s="56"/>
      <c r="F48" s="144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</row>
    <row r="49" spans="1:4" ht="21.75" customHeight="1">
      <c r="A49" s="393" t="s">
        <v>840</v>
      </c>
      <c r="B49" s="394"/>
      <c r="C49" s="395"/>
      <c r="D49" s="199">
        <f>D19+D48</f>
        <v>1254726</v>
      </c>
    </row>
  </sheetData>
  <sheetProtection/>
  <mergeCells count="25">
    <mergeCell ref="A27:R27"/>
    <mergeCell ref="J8:R8"/>
    <mergeCell ref="A19:C19"/>
    <mergeCell ref="A8:A9"/>
    <mergeCell ref="C8:C9"/>
    <mergeCell ref="D8:D9"/>
    <mergeCell ref="G8:I8"/>
    <mergeCell ref="B8:B9"/>
    <mergeCell ref="E8:E9"/>
    <mergeCell ref="A1:R1"/>
    <mergeCell ref="A2:R2"/>
    <mergeCell ref="A3:R3"/>
    <mergeCell ref="A4:R4"/>
    <mergeCell ref="A5:R5"/>
    <mergeCell ref="A48:C48"/>
    <mergeCell ref="F30:F31"/>
    <mergeCell ref="F8:F9"/>
    <mergeCell ref="G30:I30"/>
    <mergeCell ref="J30:R30"/>
    <mergeCell ref="A49:C49"/>
    <mergeCell ref="A30:A31"/>
    <mergeCell ref="B30:B31"/>
    <mergeCell ref="C30:C31"/>
    <mergeCell ref="D30:D31"/>
    <mergeCell ref="E30:E31"/>
  </mergeCells>
  <printOptions horizontalCentered="1"/>
  <pageMargins left="0.3937007874015748" right="0" top="0" bottom="0" header="0.1968503937007874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Y650"/>
  <sheetViews>
    <sheetView zoomScaleSheetLayoutView="100" workbookViewId="0" topLeftCell="A629">
      <selection activeCell="D652" sqref="D652"/>
    </sheetView>
  </sheetViews>
  <sheetFormatPr defaultColWidth="9.140625" defaultRowHeight="15"/>
  <cols>
    <col min="1" max="1" width="4.8515625" style="63" customWidth="1"/>
    <col min="2" max="2" width="21.7109375" style="33" customWidth="1"/>
    <col min="3" max="3" width="38.140625" style="279" customWidth="1"/>
    <col min="4" max="4" width="11.7109375" style="245" customWidth="1"/>
    <col min="5" max="5" width="10.421875" style="200" customWidth="1"/>
    <col min="6" max="6" width="8.421875" style="143" customWidth="1"/>
    <col min="7" max="7" width="3.28125" style="63" customWidth="1"/>
    <col min="8" max="12" width="3.421875" style="63" customWidth="1"/>
    <col min="13" max="13" width="3.57421875" style="63" customWidth="1"/>
    <col min="14" max="14" width="3.00390625" style="63" customWidth="1"/>
    <col min="15" max="16" width="3.421875" style="63" customWidth="1"/>
    <col min="17" max="17" width="3.28125" style="63" customWidth="1"/>
    <col min="18" max="18" width="3.421875" style="63" customWidth="1"/>
    <col min="19" max="19" width="7.57421875" style="63" customWidth="1"/>
    <col min="20" max="20" width="12.140625" style="63" bestFit="1" customWidth="1"/>
    <col min="21" max="21" width="18.57421875" style="63" bestFit="1" customWidth="1"/>
    <col min="22" max="22" width="12.421875" style="63" bestFit="1" customWidth="1"/>
    <col min="23" max="23" width="11.57421875" style="63" customWidth="1"/>
    <col min="24" max="24" width="10.421875" style="63" customWidth="1"/>
    <col min="25" max="16384" width="9.00390625" style="63" customWidth="1"/>
  </cols>
  <sheetData>
    <row r="1" spans="1:18" ht="20.25">
      <c r="A1" s="368">
        <v>24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ht="20.25">
      <c r="A2" s="397" t="s">
        <v>97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</row>
    <row r="3" spans="1:18" ht="20.25">
      <c r="A3" s="397" t="s">
        <v>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ht="20.25">
      <c r="A4" s="397" t="s">
        <v>685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</row>
    <row r="5" spans="1:18" ht="20.25">
      <c r="A5" s="386" t="s">
        <v>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</row>
    <row r="6" spans="1:18" ht="20.25">
      <c r="A6" s="29" t="s">
        <v>46</v>
      </c>
      <c r="B6" s="29"/>
      <c r="C6" s="30"/>
      <c r="D6" s="31"/>
      <c r="E6" s="129"/>
      <c r="F6" s="225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0.25">
      <c r="A7" s="29"/>
      <c r="B7" s="29" t="s">
        <v>91</v>
      </c>
      <c r="C7" s="30"/>
      <c r="D7" s="31"/>
      <c r="E7" s="129"/>
      <c r="F7" s="225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24" customHeight="1">
      <c r="A8" s="80" t="s">
        <v>89</v>
      </c>
      <c r="B8" s="369" t="s">
        <v>3</v>
      </c>
      <c r="C8" s="369" t="s">
        <v>4</v>
      </c>
      <c r="D8" s="371" t="s">
        <v>19</v>
      </c>
      <c r="E8" s="371" t="s">
        <v>5</v>
      </c>
      <c r="F8" s="373" t="s">
        <v>25</v>
      </c>
      <c r="G8" s="396" t="s">
        <v>480</v>
      </c>
      <c r="H8" s="387"/>
      <c r="I8" s="388"/>
      <c r="J8" s="387" t="s">
        <v>686</v>
      </c>
      <c r="K8" s="387"/>
      <c r="L8" s="387"/>
      <c r="M8" s="387"/>
      <c r="N8" s="387"/>
      <c r="O8" s="387"/>
      <c r="P8" s="387"/>
      <c r="Q8" s="387"/>
      <c r="R8" s="388"/>
    </row>
    <row r="9" spans="1:18" ht="21" customHeight="1">
      <c r="A9" s="81" t="s">
        <v>90</v>
      </c>
      <c r="B9" s="370"/>
      <c r="C9" s="370"/>
      <c r="D9" s="372"/>
      <c r="E9" s="372"/>
      <c r="F9" s="374"/>
      <c r="G9" s="203" t="s">
        <v>17</v>
      </c>
      <c r="H9" s="203" t="s">
        <v>16</v>
      </c>
      <c r="I9" s="203" t="s">
        <v>15</v>
      </c>
      <c r="J9" s="203" t="s">
        <v>14</v>
      </c>
      <c r="K9" s="203" t="s">
        <v>12</v>
      </c>
      <c r="L9" s="203" t="s">
        <v>13</v>
      </c>
      <c r="M9" s="203" t="s">
        <v>11</v>
      </c>
      <c r="N9" s="203" t="s">
        <v>10</v>
      </c>
      <c r="O9" s="203" t="s">
        <v>9</v>
      </c>
      <c r="P9" s="203" t="s">
        <v>8</v>
      </c>
      <c r="Q9" s="203" t="s">
        <v>6</v>
      </c>
      <c r="R9" s="203" t="s">
        <v>7</v>
      </c>
    </row>
    <row r="10" spans="1:18" ht="21" customHeight="1">
      <c r="A10" s="114">
        <v>1</v>
      </c>
      <c r="B10" s="301" t="s">
        <v>552</v>
      </c>
      <c r="C10" s="302" t="s">
        <v>182</v>
      </c>
      <c r="D10" s="49">
        <v>20000</v>
      </c>
      <c r="E10" s="303" t="s">
        <v>39</v>
      </c>
      <c r="F10" s="92" t="s">
        <v>48</v>
      </c>
      <c r="G10" s="207"/>
      <c r="H10" s="208"/>
      <c r="I10" s="207"/>
      <c r="J10" s="208"/>
      <c r="K10" s="207"/>
      <c r="L10" s="208"/>
      <c r="M10" s="207"/>
      <c r="N10" s="208"/>
      <c r="O10" s="207"/>
      <c r="P10" s="208"/>
      <c r="Q10" s="207"/>
      <c r="R10" s="208"/>
    </row>
    <row r="11" spans="1:18" ht="21" customHeight="1">
      <c r="A11" s="114"/>
      <c r="B11" s="301" t="s">
        <v>553</v>
      </c>
      <c r="C11" s="302" t="s">
        <v>554</v>
      </c>
      <c r="D11" s="49"/>
      <c r="E11" s="49"/>
      <c r="F11" s="92"/>
      <c r="G11" s="209"/>
      <c r="H11" s="210"/>
      <c r="I11" s="211"/>
      <c r="J11" s="210"/>
      <c r="K11" s="211"/>
      <c r="L11" s="210"/>
      <c r="M11" s="211"/>
      <c r="N11" s="210"/>
      <c r="O11" s="211"/>
      <c r="P11" s="210"/>
      <c r="Q11" s="211"/>
      <c r="R11" s="210"/>
    </row>
    <row r="12" spans="1:18" ht="21" customHeight="1">
      <c r="A12" s="115"/>
      <c r="B12" s="147"/>
      <c r="C12" s="304" t="s">
        <v>555</v>
      </c>
      <c r="D12" s="113"/>
      <c r="E12" s="113"/>
      <c r="F12" s="100"/>
      <c r="G12" s="212"/>
      <c r="H12" s="213"/>
      <c r="I12" s="214"/>
      <c r="J12" s="213"/>
      <c r="K12" s="214"/>
      <c r="L12" s="213"/>
      <c r="M12" s="214"/>
      <c r="N12" s="213"/>
      <c r="O12" s="214"/>
      <c r="P12" s="213"/>
      <c r="Q12" s="214"/>
      <c r="R12" s="213"/>
    </row>
    <row r="13" spans="1:18" ht="21" customHeight="1">
      <c r="A13" s="114">
        <v>2</v>
      </c>
      <c r="B13" s="301" t="s">
        <v>556</v>
      </c>
      <c r="C13" s="302" t="s">
        <v>182</v>
      </c>
      <c r="D13" s="49">
        <v>15000</v>
      </c>
      <c r="E13" s="303" t="s">
        <v>39</v>
      </c>
      <c r="F13" s="92" t="s">
        <v>47</v>
      </c>
      <c r="G13" s="209"/>
      <c r="H13" s="210"/>
      <c r="I13" s="211"/>
      <c r="J13" s="210"/>
      <c r="K13" s="211"/>
      <c r="L13" s="210"/>
      <c r="M13" s="211"/>
      <c r="N13" s="210"/>
      <c r="O13" s="211"/>
      <c r="P13" s="210"/>
      <c r="Q13" s="211"/>
      <c r="R13" s="210"/>
    </row>
    <row r="14" spans="1:18" ht="21" customHeight="1">
      <c r="A14" s="114"/>
      <c r="B14" s="301" t="s">
        <v>557</v>
      </c>
      <c r="C14" s="302" t="s">
        <v>559</v>
      </c>
      <c r="D14" s="49"/>
      <c r="E14" s="49"/>
      <c r="F14" s="92"/>
      <c r="G14" s="209"/>
      <c r="H14" s="210"/>
      <c r="I14" s="211"/>
      <c r="J14" s="210"/>
      <c r="K14" s="211"/>
      <c r="L14" s="210"/>
      <c r="M14" s="211"/>
      <c r="N14" s="210"/>
      <c r="O14" s="211"/>
      <c r="P14" s="210"/>
      <c r="Q14" s="211"/>
      <c r="R14" s="210"/>
    </row>
    <row r="15" spans="1:18" ht="21" customHeight="1">
      <c r="A15" s="115"/>
      <c r="B15" s="305" t="s">
        <v>558</v>
      </c>
      <c r="C15" s="304" t="s">
        <v>560</v>
      </c>
      <c r="D15" s="113"/>
      <c r="E15" s="113"/>
      <c r="F15" s="100"/>
      <c r="G15" s="212"/>
      <c r="H15" s="213"/>
      <c r="I15" s="214"/>
      <c r="J15" s="213"/>
      <c r="K15" s="214"/>
      <c r="L15" s="213"/>
      <c r="M15" s="214"/>
      <c r="N15" s="213"/>
      <c r="O15" s="214"/>
      <c r="P15" s="213"/>
      <c r="Q15" s="214"/>
      <c r="R15" s="213"/>
    </row>
    <row r="16" spans="1:18" ht="21" customHeight="1">
      <c r="A16" s="114">
        <v>3</v>
      </c>
      <c r="B16" s="301" t="s">
        <v>561</v>
      </c>
      <c r="C16" s="302" t="s">
        <v>182</v>
      </c>
      <c r="D16" s="49">
        <v>5000</v>
      </c>
      <c r="E16" s="303" t="s">
        <v>39</v>
      </c>
      <c r="F16" s="92" t="s">
        <v>47</v>
      </c>
      <c r="G16" s="209"/>
      <c r="H16" s="210"/>
      <c r="I16" s="211"/>
      <c r="J16" s="210"/>
      <c r="K16" s="211"/>
      <c r="L16" s="210"/>
      <c r="M16" s="211"/>
      <c r="N16" s="210"/>
      <c r="O16" s="211"/>
      <c r="P16" s="210"/>
      <c r="Q16" s="211"/>
      <c r="R16" s="210"/>
    </row>
    <row r="17" spans="1:18" ht="21" customHeight="1">
      <c r="A17" s="114"/>
      <c r="B17" s="301" t="s">
        <v>562</v>
      </c>
      <c r="C17" s="302" t="s">
        <v>563</v>
      </c>
      <c r="D17" s="49"/>
      <c r="E17" s="49"/>
      <c r="F17" s="92"/>
      <c r="G17" s="209"/>
      <c r="H17" s="210"/>
      <c r="I17" s="211"/>
      <c r="J17" s="210"/>
      <c r="K17" s="211"/>
      <c r="L17" s="210"/>
      <c r="M17" s="211"/>
      <c r="N17" s="210"/>
      <c r="O17" s="211"/>
      <c r="P17" s="210"/>
      <c r="Q17" s="211"/>
      <c r="R17" s="210"/>
    </row>
    <row r="18" spans="1:18" ht="21" customHeight="1">
      <c r="A18" s="114"/>
      <c r="B18" s="301"/>
      <c r="C18" s="302" t="s">
        <v>564</v>
      </c>
      <c r="D18" s="49"/>
      <c r="E18" s="49"/>
      <c r="F18" s="92"/>
      <c r="G18" s="209"/>
      <c r="H18" s="210"/>
      <c r="I18" s="211"/>
      <c r="J18" s="210"/>
      <c r="K18" s="211"/>
      <c r="L18" s="210"/>
      <c r="M18" s="211"/>
      <c r="N18" s="210"/>
      <c r="O18" s="211"/>
      <c r="P18" s="210"/>
      <c r="Q18" s="211"/>
      <c r="R18" s="210"/>
    </row>
    <row r="19" spans="1:18" ht="21" customHeight="1">
      <c r="A19" s="115"/>
      <c r="B19" s="305"/>
      <c r="C19" s="304" t="s">
        <v>565</v>
      </c>
      <c r="D19" s="113"/>
      <c r="E19" s="113"/>
      <c r="F19" s="100"/>
      <c r="G19" s="212"/>
      <c r="H19" s="213"/>
      <c r="I19" s="214"/>
      <c r="J19" s="213"/>
      <c r="K19" s="214"/>
      <c r="L19" s="213"/>
      <c r="M19" s="214"/>
      <c r="N19" s="213"/>
      <c r="O19" s="214"/>
      <c r="P19" s="213"/>
      <c r="Q19" s="214"/>
      <c r="R19" s="213"/>
    </row>
    <row r="20" spans="1:18" ht="21" customHeight="1">
      <c r="A20" s="114">
        <v>4</v>
      </c>
      <c r="B20" s="301" t="s">
        <v>699</v>
      </c>
      <c r="C20" s="306" t="s">
        <v>182</v>
      </c>
      <c r="D20" s="49">
        <v>20000</v>
      </c>
      <c r="E20" s="303" t="s">
        <v>39</v>
      </c>
      <c r="F20" s="92" t="s">
        <v>47</v>
      </c>
      <c r="G20" s="209"/>
      <c r="H20" s="210"/>
      <c r="I20" s="211"/>
      <c r="J20" s="210"/>
      <c r="K20" s="211"/>
      <c r="L20" s="210"/>
      <c r="M20" s="211"/>
      <c r="N20" s="210"/>
      <c r="O20" s="211"/>
      <c r="P20" s="210"/>
      <c r="Q20" s="211"/>
      <c r="R20" s="210"/>
    </row>
    <row r="21" spans="1:18" ht="21" customHeight="1">
      <c r="A21" s="114"/>
      <c r="B21" s="301" t="s">
        <v>566</v>
      </c>
      <c r="C21" s="306" t="s">
        <v>567</v>
      </c>
      <c r="D21" s="49"/>
      <c r="E21" s="49"/>
      <c r="F21" s="92"/>
      <c r="G21" s="209"/>
      <c r="H21" s="210"/>
      <c r="I21" s="211"/>
      <c r="J21" s="210"/>
      <c r="K21" s="211"/>
      <c r="L21" s="210"/>
      <c r="M21" s="211"/>
      <c r="N21" s="210"/>
      <c r="O21" s="211"/>
      <c r="P21" s="210"/>
      <c r="Q21" s="211"/>
      <c r="R21" s="210"/>
    </row>
    <row r="22" spans="1:18" ht="21" customHeight="1">
      <c r="A22" s="114"/>
      <c r="B22" s="301"/>
      <c r="C22" s="306" t="s">
        <v>568</v>
      </c>
      <c r="D22" s="49"/>
      <c r="E22" s="49"/>
      <c r="F22" s="92"/>
      <c r="G22" s="209"/>
      <c r="H22" s="210"/>
      <c r="I22" s="211"/>
      <c r="J22" s="210"/>
      <c r="K22" s="211"/>
      <c r="L22" s="210"/>
      <c r="M22" s="211"/>
      <c r="N22" s="210"/>
      <c r="O22" s="211"/>
      <c r="P22" s="210"/>
      <c r="Q22" s="211"/>
      <c r="R22" s="210"/>
    </row>
    <row r="23" spans="1:18" ht="21" customHeight="1">
      <c r="A23" s="115"/>
      <c r="B23" s="305"/>
      <c r="C23" s="307" t="s">
        <v>569</v>
      </c>
      <c r="D23" s="113"/>
      <c r="E23" s="113"/>
      <c r="F23" s="100"/>
      <c r="G23" s="212"/>
      <c r="H23" s="213"/>
      <c r="I23" s="214"/>
      <c r="J23" s="213"/>
      <c r="K23" s="214"/>
      <c r="L23" s="213"/>
      <c r="M23" s="214"/>
      <c r="N23" s="213"/>
      <c r="O23" s="214"/>
      <c r="P23" s="213"/>
      <c r="Q23" s="214"/>
      <c r="R23" s="213"/>
    </row>
    <row r="24" spans="1:18" ht="21" customHeight="1">
      <c r="A24" s="114">
        <v>5</v>
      </c>
      <c r="B24" s="301" t="s">
        <v>132</v>
      </c>
      <c r="C24" s="306" t="s">
        <v>182</v>
      </c>
      <c r="D24" s="49">
        <v>215000</v>
      </c>
      <c r="E24" s="303" t="s">
        <v>39</v>
      </c>
      <c r="F24" s="92" t="s">
        <v>47</v>
      </c>
      <c r="G24" s="209"/>
      <c r="H24" s="210"/>
      <c r="I24" s="211"/>
      <c r="J24" s="210"/>
      <c r="K24" s="211"/>
      <c r="L24" s="210"/>
      <c r="M24" s="211"/>
      <c r="N24" s="210"/>
      <c r="O24" s="211"/>
      <c r="P24" s="210"/>
      <c r="Q24" s="211"/>
      <c r="R24" s="210"/>
    </row>
    <row r="25" spans="1:18" ht="21" customHeight="1">
      <c r="A25" s="114"/>
      <c r="B25" s="301"/>
      <c r="C25" s="306" t="s">
        <v>570</v>
      </c>
      <c r="D25" s="49"/>
      <c r="E25" s="49"/>
      <c r="F25" s="92" t="s">
        <v>48</v>
      </c>
      <c r="G25" s="209"/>
      <c r="H25" s="210"/>
      <c r="I25" s="211"/>
      <c r="J25" s="210"/>
      <c r="K25" s="211"/>
      <c r="L25" s="210"/>
      <c r="M25" s="211"/>
      <c r="N25" s="210"/>
      <c r="O25" s="211"/>
      <c r="P25" s="210"/>
      <c r="Q25" s="211"/>
      <c r="R25" s="210"/>
    </row>
    <row r="26" spans="1:18" ht="21" customHeight="1">
      <c r="A26" s="115"/>
      <c r="B26" s="305"/>
      <c r="C26" s="307" t="s">
        <v>571</v>
      </c>
      <c r="D26" s="113"/>
      <c r="E26" s="113"/>
      <c r="F26" s="100"/>
      <c r="G26" s="212"/>
      <c r="H26" s="213"/>
      <c r="I26" s="214"/>
      <c r="J26" s="213"/>
      <c r="K26" s="214"/>
      <c r="L26" s="213"/>
      <c r="M26" s="214"/>
      <c r="N26" s="213"/>
      <c r="O26" s="214"/>
      <c r="P26" s="213"/>
      <c r="Q26" s="214"/>
      <c r="R26" s="213"/>
    </row>
    <row r="27" spans="1:18" ht="21" customHeight="1">
      <c r="A27" s="76"/>
      <c r="B27" s="215"/>
      <c r="C27" s="215"/>
      <c r="D27" s="61"/>
      <c r="E27" s="61"/>
      <c r="F27" s="151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</row>
    <row r="28" spans="1:18" ht="21" customHeight="1">
      <c r="A28" s="368">
        <v>25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</row>
    <row r="29" spans="1:18" ht="21" customHeight="1">
      <c r="A29" s="216"/>
      <c r="B29" s="216" t="s">
        <v>841</v>
      </c>
      <c r="C29" s="217"/>
      <c r="D29" s="218"/>
      <c r="E29" s="174"/>
      <c r="F29" s="226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</row>
    <row r="30" spans="1:18" ht="21" customHeight="1">
      <c r="A30" s="80" t="s">
        <v>89</v>
      </c>
      <c r="B30" s="369" t="s">
        <v>3</v>
      </c>
      <c r="C30" s="369" t="s">
        <v>4</v>
      </c>
      <c r="D30" s="371" t="s">
        <v>19</v>
      </c>
      <c r="E30" s="371" t="s">
        <v>5</v>
      </c>
      <c r="F30" s="373" t="s">
        <v>25</v>
      </c>
      <c r="G30" s="396" t="s">
        <v>480</v>
      </c>
      <c r="H30" s="387"/>
      <c r="I30" s="388"/>
      <c r="J30" s="387" t="s">
        <v>686</v>
      </c>
      <c r="K30" s="387"/>
      <c r="L30" s="387"/>
      <c r="M30" s="387"/>
      <c r="N30" s="387"/>
      <c r="O30" s="387"/>
      <c r="P30" s="387"/>
      <c r="Q30" s="387"/>
      <c r="R30" s="388"/>
    </row>
    <row r="31" spans="1:18" ht="21" customHeight="1">
      <c r="A31" s="81" t="s">
        <v>90</v>
      </c>
      <c r="B31" s="370"/>
      <c r="C31" s="370"/>
      <c r="D31" s="372"/>
      <c r="E31" s="372"/>
      <c r="F31" s="374"/>
      <c r="G31" s="204" t="s">
        <v>17</v>
      </c>
      <c r="H31" s="204" t="s">
        <v>16</v>
      </c>
      <c r="I31" s="204" t="s">
        <v>15</v>
      </c>
      <c r="J31" s="204" t="s">
        <v>14</v>
      </c>
      <c r="K31" s="204" t="s">
        <v>12</v>
      </c>
      <c r="L31" s="204" t="s">
        <v>13</v>
      </c>
      <c r="M31" s="204" t="s">
        <v>11</v>
      </c>
      <c r="N31" s="204" t="s">
        <v>10</v>
      </c>
      <c r="O31" s="204" t="s">
        <v>9</v>
      </c>
      <c r="P31" s="204" t="s">
        <v>8</v>
      </c>
      <c r="Q31" s="204" t="s">
        <v>6</v>
      </c>
      <c r="R31" s="204" t="s">
        <v>7</v>
      </c>
    </row>
    <row r="32" spans="1:18" ht="21" customHeight="1">
      <c r="A32" s="282">
        <v>6</v>
      </c>
      <c r="B32" s="308" t="s">
        <v>539</v>
      </c>
      <c r="C32" s="120" t="s">
        <v>543</v>
      </c>
      <c r="D32" s="37">
        <v>10000</v>
      </c>
      <c r="E32" s="289" t="s">
        <v>574</v>
      </c>
      <c r="F32" s="91" t="s">
        <v>47</v>
      </c>
      <c r="G32" s="136"/>
      <c r="H32" s="137"/>
      <c r="I32" s="136"/>
      <c r="J32" s="137"/>
      <c r="K32" s="136"/>
      <c r="L32" s="137"/>
      <c r="M32" s="136"/>
      <c r="N32" s="137"/>
      <c r="O32" s="136"/>
      <c r="P32" s="137"/>
      <c r="Q32" s="136"/>
      <c r="R32" s="137"/>
    </row>
    <row r="33" spans="1:18" ht="21" customHeight="1">
      <c r="A33" s="114"/>
      <c r="B33" s="301"/>
      <c r="C33" s="118" t="s">
        <v>572</v>
      </c>
      <c r="D33" s="35"/>
      <c r="E33" s="309" t="s">
        <v>438</v>
      </c>
      <c r="F33" s="92"/>
      <c r="G33" s="131"/>
      <c r="H33" s="135"/>
      <c r="I33" s="131"/>
      <c r="J33" s="135"/>
      <c r="K33" s="131"/>
      <c r="L33" s="135"/>
      <c r="M33" s="131"/>
      <c r="N33" s="135"/>
      <c r="O33" s="131"/>
      <c r="P33" s="135"/>
      <c r="Q33" s="131"/>
      <c r="R33" s="135"/>
    </row>
    <row r="34" spans="1:18" ht="21" customHeight="1">
      <c r="A34" s="115"/>
      <c r="B34" s="305"/>
      <c r="C34" s="119" t="s">
        <v>573</v>
      </c>
      <c r="D34" s="41"/>
      <c r="E34" s="284"/>
      <c r="F34" s="100"/>
      <c r="G34" s="138"/>
      <c r="H34" s="139"/>
      <c r="I34" s="138"/>
      <c r="J34" s="139"/>
      <c r="K34" s="138"/>
      <c r="L34" s="139"/>
      <c r="M34" s="138"/>
      <c r="N34" s="139"/>
      <c r="O34" s="138"/>
      <c r="P34" s="139"/>
      <c r="Q34" s="138"/>
      <c r="R34" s="139"/>
    </row>
    <row r="35" spans="1:18" ht="21" customHeight="1">
      <c r="A35" s="114">
        <v>7</v>
      </c>
      <c r="B35" s="301" t="s">
        <v>806</v>
      </c>
      <c r="C35" s="118" t="s">
        <v>543</v>
      </c>
      <c r="D35" s="49">
        <v>12000</v>
      </c>
      <c r="E35" s="310" t="s">
        <v>698</v>
      </c>
      <c r="F35" s="62" t="s">
        <v>47</v>
      </c>
      <c r="G35" s="131"/>
      <c r="H35" s="135"/>
      <c r="I35" s="131"/>
      <c r="J35" s="135"/>
      <c r="K35" s="131"/>
      <c r="L35" s="135"/>
      <c r="M35" s="131"/>
      <c r="N35" s="135"/>
      <c r="O35" s="131"/>
      <c r="P35" s="135"/>
      <c r="Q35" s="131"/>
      <c r="R35" s="135"/>
    </row>
    <row r="36" spans="1:18" ht="21" customHeight="1">
      <c r="A36" s="114"/>
      <c r="B36" s="301" t="s">
        <v>177</v>
      </c>
      <c r="C36" s="118" t="s">
        <v>807</v>
      </c>
      <c r="D36" s="35"/>
      <c r="E36" s="309"/>
      <c r="F36" s="92"/>
      <c r="G36" s="131"/>
      <c r="H36" s="135"/>
      <c r="I36" s="131"/>
      <c r="J36" s="135"/>
      <c r="K36" s="131"/>
      <c r="L36" s="135"/>
      <c r="M36" s="131"/>
      <c r="N36" s="135"/>
      <c r="O36" s="131"/>
      <c r="P36" s="135"/>
      <c r="Q36" s="131"/>
      <c r="R36" s="135"/>
    </row>
    <row r="37" spans="1:18" ht="21" customHeight="1">
      <c r="A37" s="114"/>
      <c r="B37" s="301"/>
      <c r="C37" s="118" t="s">
        <v>808</v>
      </c>
      <c r="D37" s="35"/>
      <c r="E37" s="56"/>
      <c r="F37" s="92"/>
      <c r="G37" s="131"/>
      <c r="H37" s="135"/>
      <c r="I37" s="131"/>
      <c r="J37" s="135"/>
      <c r="K37" s="131"/>
      <c r="L37" s="135"/>
      <c r="M37" s="131"/>
      <c r="N37" s="135"/>
      <c r="O37" s="131"/>
      <c r="P37" s="135"/>
      <c r="Q37" s="131"/>
      <c r="R37" s="135"/>
    </row>
    <row r="38" spans="1:18" ht="21" customHeight="1">
      <c r="A38" s="282">
        <v>8</v>
      </c>
      <c r="B38" s="311" t="s">
        <v>98</v>
      </c>
      <c r="C38" s="265" t="s">
        <v>111</v>
      </c>
      <c r="D38" s="37">
        <v>532080</v>
      </c>
      <c r="E38" s="54" t="s">
        <v>39</v>
      </c>
      <c r="F38" s="91" t="s">
        <v>47</v>
      </c>
      <c r="G38" s="39"/>
      <c r="H38" s="36"/>
      <c r="I38" s="39"/>
      <c r="J38" s="36"/>
      <c r="K38" s="39"/>
      <c r="L38" s="36"/>
      <c r="M38" s="39"/>
      <c r="N38" s="36"/>
      <c r="O38" s="39"/>
      <c r="P38" s="36"/>
      <c r="Q38" s="39"/>
      <c r="R38" s="36"/>
    </row>
    <row r="39" spans="1:18" ht="21" customHeight="1">
      <c r="A39" s="94"/>
      <c r="B39" s="95" t="s">
        <v>99</v>
      </c>
      <c r="C39" s="96" t="s">
        <v>112</v>
      </c>
      <c r="D39" s="35"/>
      <c r="E39" s="86"/>
      <c r="F39" s="62" t="s">
        <v>48</v>
      </c>
      <c r="G39" s="28"/>
      <c r="H39" s="40"/>
      <c r="I39" s="28"/>
      <c r="J39" s="40"/>
      <c r="K39" s="28"/>
      <c r="L39" s="40"/>
      <c r="M39" s="28"/>
      <c r="N39" s="40"/>
      <c r="O39" s="28"/>
      <c r="P39" s="40"/>
      <c r="Q39" s="28"/>
      <c r="R39" s="40"/>
    </row>
    <row r="40" spans="1:18" ht="21" customHeight="1">
      <c r="A40" s="94"/>
      <c r="B40" s="97"/>
      <c r="C40" s="96" t="s">
        <v>95</v>
      </c>
      <c r="D40" s="35"/>
      <c r="E40" s="86"/>
      <c r="F40" s="92"/>
      <c r="G40" s="28"/>
      <c r="H40" s="40"/>
      <c r="I40" s="28"/>
      <c r="J40" s="40"/>
      <c r="K40" s="28"/>
      <c r="L40" s="40"/>
      <c r="M40" s="28"/>
      <c r="N40" s="40"/>
      <c r="O40" s="28"/>
      <c r="P40" s="40"/>
      <c r="Q40" s="28"/>
      <c r="R40" s="40"/>
    </row>
    <row r="41" spans="1:18" ht="21" customHeight="1">
      <c r="A41" s="94"/>
      <c r="B41" s="97"/>
      <c r="C41" s="96" t="s">
        <v>575</v>
      </c>
      <c r="D41" s="35"/>
      <c r="E41" s="86"/>
      <c r="F41" s="92"/>
      <c r="G41" s="28"/>
      <c r="H41" s="40"/>
      <c r="I41" s="28"/>
      <c r="J41" s="40"/>
      <c r="K41" s="28"/>
      <c r="L41" s="40"/>
      <c r="M41" s="28"/>
      <c r="N41" s="40"/>
      <c r="O41" s="28"/>
      <c r="P41" s="40"/>
      <c r="Q41" s="28"/>
      <c r="R41" s="40"/>
    </row>
    <row r="42" spans="1:18" ht="21" customHeight="1">
      <c r="A42" s="94"/>
      <c r="B42" s="97"/>
      <c r="C42" s="96" t="s">
        <v>96</v>
      </c>
      <c r="D42" s="35"/>
      <c r="E42" s="86"/>
      <c r="F42" s="92"/>
      <c r="G42" s="28"/>
      <c r="H42" s="40"/>
      <c r="I42" s="28"/>
      <c r="J42" s="40"/>
      <c r="K42" s="28"/>
      <c r="L42" s="40"/>
      <c r="M42" s="28"/>
      <c r="N42" s="40"/>
      <c r="O42" s="28"/>
      <c r="P42" s="40"/>
      <c r="Q42" s="28"/>
      <c r="R42" s="40"/>
    </row>
    <row r="43" spans="1:18" ht="21" customHeight="1">
      <c r="A43" s="98"/>
      <c r="B43" s="81"/>
      <c r="C43" s="312" t="s">
        <v>576</v>
      </c>
      <c r="D43" s="41"/>
      <c r="E43" s="313"/>
      <c r="F43" s="93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</row>
    <row r="44" spans="1:18" ht="21" customHeight="1">
      <c r="A44" s="258">
        <v>9</v>
      </c>
      <c r="B44" s="265" t="s">
        <v>103</v>
      </c>
      <c r="C44" s="314" t="s">
        <v>105</v>
      </c>
      <c r="D44" s="37">
        <v>45600</v>
      </c>
      <c r="E44" s="54" t="s">
        <v>39</v>
      </c>
      <c r="F44" s="91" t="s">
        <v>47</v>
      </c>
      <c r="G44" s="47"/>
      <c r="H44" s="85"/>
      <c r="I44" s="47"/>
      <c r="J44" s="85"/>
      <c r="K44" s="47"/>
      <c r="L44" s="85"/>
      <c r="M44" s="47"/>
      <c r="N44" s="85"/>
      <c r="O44" s="47"/>
      <c r="P44" s="85"/>
      <c r="Q44" s="47"/>
      <c r="R44" s="47"/>
    </row>
    <row r="45" spans="1:18" ht="21" customHeight="1">
      <c r="A45" s="92"/>
      <c r="B45" s="96" t="s">
        <v>104</v>
      </c>
      <c r="C45" s="315" t="s">
        <v>94</v>
      </c>
      <c r="D45" s="35"/>
      <c r="E45" s="86"/>
      <c r="F45" s="62" t="s">
        <v>48</v>
      </c>
      <c r="G45" s="48"/>
      <c r="H45" s="87"/>
      <c r="I45" s="48"/>
      <c r="J45" s="87"/>
      <c r="K45" s="48"/>
      <c r="L45" s="87"/>
      <c r="M45" s="48"/>
      <c r="N45" s="87"/>
      <c r="O45" s="48"/>
      <c r="P45" s="87"/>
      <c r="Q45" s="48"/>
      <c r="R45" s="48"/>
    </row>
    <row r="46" spans="1:18" ht="21" customHeight="1">
      <c r="A46" s="92"/>
      <c r="B46" s="96"/>
      <c r="C46" s="88" t="s">
        <v>106</v>
      </c>
      <c r="D46" s="86"/>
      <c r="E46" s="316"/>
      <c r="F46" s="99"/>
      <c r="G46" s="48"/>
      <c r="H46" s="87"/>
      <c r="I46" s="48"/>
      <c r="J46" s="87"/>
      <c r="K46" s="48"/>
      <c r="L46" s="87"/>
      <c r="M46" s="48"/>
      <c r="N46" s="87"/>
      <c r="O46" s="48"/>
      <c r="P46" s="87"/>
      <c r="Q46" s="48"/>
      <c r="R46" s="48"/>
    </row>
    <row r="47" spans="1:18" ht="21" customHeight="1">
      <c r="A47" s="92"/>
      <c r="B47" s="96"/>
      <c r="C47" s="118" t="s">
        <v>577</v>
      </c>
      <c r="D47" s="86"/>
      <c r="E47" s="316"/>
      <c r="F47" s="99"/>
      <c r="G47" s="48"/>
      <c r="H47" s="87"/>
      <c r="I47" s="48"/>
      <c r="J47" s="87"/>
      <c r="K47" s="48"/>
      <c r="L47" s="87"/>
      <c r="M47" s="48"/>
      <c r="N47" s="87"/>
      <c r="O47" s="48"/>
      <c r="P47" s="87"/>
      <c r="Q47" s="48"/>
      <c r="R47" s="48"/>
    </row>
    <row r="48" spans="1:18" ht="21" customHeight="1">
      <c r="A48" s="92"/>
      <c r="B48" s="96"/>
      <c r="C48" s="118" t="s">
        <v>107</v>
      </c>
      <c r="D48" s="86"/>
      <c r="E48" s="316"/>
      <c r="F48" s="99"/>
      <c r="G48" s="48"/>
      <c r="H48" s="87"/>
      <c r="I48" s="48"/>
      <c r="J48" s="87"/>
      <c r="K48" s="48"/>
      <c r="L48" s="87"/>
      <c r="M48" s="48"/>
      <c r="N48" s="87"/>
      <c r="O48" s="48"/>
      <c r="P48" s="87"/>
      <c r="Q48" s="48"/>
      <c r="R48" s="48"/>
    </row>
    <row r="49" spans="1:18" ht="21" customHeight="1">
      <c r="A49" s="100"/>
      <c r="B49" s="312"/>
      <c r="C49" s="119" t="s">
        <v>578</v>
      </c>
      <c r="D49" s="250"/>
      <c r="E49" s="317"/>
      <c r="F49" s="101"/>
      <c r="G49" s="52"/>
      <c r="H49" s="89"/>
      <c r="I49" s="52"/>
      <c r="J49" s="89"/>
      <c r="K49" s="52"/>
      <c r="L49" s="89"/>
      <c r="M49" s="52"/>
      <c r="N49" s="89"/>
      <c r="O49" s="52"/>
      <c r="P49" s="89"/>
      <c r="Q49" s="52"/>
      <c r="R49" s="52"/>
    </row>
    <row r="50" spans="1:18" ht="21" customHeight="1">
      <c r="A50" s="145"/>
      <c r="B50" s="96"/>
      <c r="C50" s="122"/>
      <c r="D50" s="86"/>
      <c r="E50" s="318"/>
      <c r="F50" s="145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21" customHeight="1">
      <c r="A51" s="145"/>
      <c r="B51" s="96"/>
      <c r="C51" s="122"/>
      <c r="D51" s="86"/>
      <c r="E51" s="318"/>
      <c r="F51" s="145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21" customHeight="1">
      <c r="A52" s="145"/>
      <c r="B52" s="96"/>
      <c r="C52" s="122"/>
      <c r="D52" s="86"/>
      <c r="E52" s="318"/>
      <c r="F52" s="145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20.25" customHeight="1">
      <c r="A53" s="145"/>
      <c r="B53" s="96"/>
      <c r="C53" s="122"/>
      <c r="D53" s="86"/>
      <c r="E53" s="318"/>
      <c r="F53" s="145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21" customHeight="1">
      <c r="A54" s="145"/>
      <c r="B54" s="96"/>
      <c r="C54" s="122"/>
      <c r="D54" s="86"/>
      <c r="E54" s="318"/>
      <c r="F54" s="145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21" customHeight="1">
      <c r="A55" s="368">
        <v>26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</row>
    <row r="56" spans="1:18" ht="21" customHeight="1">
      <c r="A56" s="29"/>
      <c r="B56" s="216" t="s">
        <v>841</v>
      </c>
      <c r="C56" s="30"/>
      <c r="D56" s="31"/>
      <c r="E56" s="129"/>
      <c r="F56" s="225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  <row r="57" spans="1:18" ht="21" customHeight="1">
      <c r="A57" s="80" t="s">
        <v>89</v>
      </c>
      <c r="B57" s="369" t="s">
        <v>3</v>
      </c>
      <c r="C57" s="369" t="s">
        <v>4</v>
      </c>
      <c r="D57" s="371" t="s">
        <v>19</v>
      </c>
      <c r="E57" s="371" t="s">
        <v>5</v>
      </c>
      <c r="F57" s="373" t="s">
        <v>25</v>
      </c>
      <c r="G57" s="396" t="s">
        <v>480</v>
      </c>
      <c r="H57" s="387"/>
      <c r="I57" s="388"/>
      <c r="J57" s="387" t="s">
        <v>686</v>
      </c>
      <c r="K57" s="387"/>
      <c r="L57" s="387"/>
      <c r="M57" s="387"/>
      <c r="N57" s="387"/>
      <c r="O57" s="387"/>
      <c r="P57" s="387"/>
      <c r="Q57" s="387"/>
      <c r="R57" s="388"/>
    </row>
    <row r="58" spans="1:18" ht="21" customHeight="1">
      <c r="A58" s="81" t="s">
        <v>90</v>
      </c>
      <c r="B58" s="370"/>
      <c r="C58" s="370"/>
      <c r="D58" s="372"/>
      <c r="E58" s="372"/>
      <c r="F58" s="374"/>
      <c r="G58" s="204" t="s">
        <v>17</v>
      </c>
      <c r="H58" s="204" t="s">
        <v>16</v>
      </c>
      <c r="I58" s="204" t="s">
        <v>15</v>
      </c>
      <c r="J58" s="204" t="s">
        <v>14</v>
      </c>
      <c r="K58" s="204" t="s">
        <v>12</v>
      </c>
      <c r="L58" s="204" t="s">
        <v>13</v>
      </c>
      <c r="M58" s="204" t="s">
        <v>11</v>
      </c>
      <c r="N58" s="204" t="s">
        <v>10</v>
      </c>
      <c r="O58" s="204" t="s">
        <v>9</v>
      </c>
      <c r="P58" s="204" t="s">
        <v>8</v>
      </c>
      <c r="Q58" s="204" t="s">
        <v>6</v>
      </c>
      <c r="R58" s="204" t="s">
        <v>7</v>
      </c>
    </row>
    <row r="59" spans="1:18" ht="21" customHeight="1">
      <c r="A59" s="282">
        <v>10</v>
      </c>
      <c r="B59" s="314" t="s">
        <v>340</v>
      </c>
      <c r="C59" s="319" t="s">
        <v>101</v>
      </c>
      <c r="D59" s="37">
        <v>45600</v>
      </c>
      <c r="E59" s="54" t="s">
        <v>39</v>
      </c>
      <c r="F59" s="91" t="s">
        <v>47</v>
      </c>
      <c r="G59" s="39"/>
      <c r="H59" s="36"/>
      <c r="I59" s="39"/>
      <c r="J59" s="36"/>
      <c r="K59" s="39"/>
      <c r="L59" s="36"/>
      <c r="M59" s="39"/>
      <c r="N59" s="36"/>
      <c r="O59" s="39"/>
      <c r="P59" s="36"/>
      <c r="Q59" s="39"/>
      <c r="R59" s="36"/>
    </row>
    <row r="60" spans="1:18" ht="21" customHeight="1">
      <c r="A60" s="94"/>
      <c r="B60" s="315" t="s">
        <v>104</v>
      </c>
      <c r="C60" s="96" t="s">
        <v>100</v>
      </c>
      <c r="D60" s="35"/>
      <c r="E60" s="86"/>
      <c r="F60" s="62" t="s">
        <v>48</v>
      </c>
      <c r="G60" s="28"/>
      <c r="H60" s="40"/>
      <c r="I60" s="28"/>
      <c r="J60" s="40"/>
      <c r="K60" s="28"/>
      <c r="L60" s="40"/>
      <c r="M60" s="28"/>
      <c r="N60" s="40"/>
      <c r="O60" s="28"/>
      <c r="P60" s="40"/>
      <c r="Q60" s="28"/>
      <c r="R60" s="40"/>
    </row>
    <row r="61" spans="1:18" ht="21" customHeight="1">
      <c r="A61" s="94"/>
      <c r="B61" s="315"/>
      <c r="C61" s="96" t="s">
        <v>113</v>
      </c>
      <c r="D61" s="35"/>
      <c r="E61" s="86"/>
      <c r="F61" s="92"/>
      <c r="G61" s="28"/>
      <c r="H61" s="40"/>
      <c r="I61" s="28"/>
      <c r="J61" s="40"/>
      <c r="K61" s="28"/>
      <c r="L61" s="40"/>
      <c r="M61" s="28"/>
      <c r="N61" s="40"/>
      <c r="O61" s="28"/>
      <c r="P61" s="40"/>
      <c r="Q61" s="28"/>
      <c r="R61" s="40"/>
    </row>
    <row r="62" spans="1:18" ht="21" customHeight="1">
      <c r="A62" s="94"/>
      <c r="B62" s="315"/>
      <c r="C62" s="96" t="s">
        <v>579</v>
      </c>
      <c r="D62" s="35"/>
      <c r="E62" s="86"/>
      <c r="F62" s="92"/>
      <c r="G62" s="28"/>
      <c r="H62" s="40"/>
      <c r="I62" s="28"/>
      <c r="J62" s="40"/>
      <c r="K62" s="28"/>
      <c r="L62" s="40"/>
      <c r="M62" s="28"/>
      <c r="N62" s="40"/>
      <c r="O62" s="28"/>
      <c r="P62" s="40"/>
      <c r="Q62" s="28"/>
      <c r="R62" s="40"/>
    </row>
    <row r="63" spans="1:18" ht="21" customHeight="1">
      <c r="A63" s="94"/>
      <c r="B63" s="315"/>
      <c r="C63" s="96" t="s">
        <v>102</v>
      </c>
      <c r="D63" s="35"/>
      <c r="E63" s="86"/>
      <c r="F63" s="92"/>
      <c r="G63" s="28"/>
      <c r="H63" s="40"/>
      <c r="I63" s="28"/>
      <c r="J63" s="40"/>
      <c r="K63" s="28"/>
      <c r="L63" s="40"/>
      <c r="M63" s="28"/>
      <c r="N63" s="40"/>
      <c r="O63" s="28"/>
      <c r="P63" s="40"/>
      <c r="Q63" s="28"/>
      <c r="R63" s="40"/>
    </row>
    <row r="64" spans="1:21" ht="21" customHeight="1">
      <c r="A64" s="98"/>
      <c r="B64" s="81"/>
      <c r="C64" s="312" t="s">
        <v>580</v>
      </c>
      <c r="D64" s="41"/>
      <c r="E64" s="313"/>
      <c r="F64" s="93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U64" s="63" t="s">
        <v>35</v>
      </c>
    </row>
    <row r="65" spans="1:23" ht="21" customHeight="1">
      <c r="A65" s="251">
        <v>11</v>
      </c>
      <c r="B65" s="102" t="s">
        <v>108</v>
      </c>
      <c r="C65" s="90" t="s">
        <v>110</v>
      </c>
      <c r="D65" s="37">
        <v>90720</v>
      </c>
      <c r="E65" s="128" t="s">
        <v>39</v>
      </c>
      <c r="F65" s="91" t="s">
        <v>47</v>
      </c>
      <c r="G65" s="47"/>
      <c r="H65" s="85"/>
      <c r="I65" s="47"/>
      <c r="J65" s="85"/>
      <c r="K65" s="47"/>
      <c r="L65" s="85"/>
      <c r="M65" s="47"/>
      <c r="N65" s="85"/>
      <c r="O65" s="47"/>
      <c r="P65" s="85"/>
      <c r="Q65" s="47"/>
      <c r="R65" s="47"/>
      <c r="U65" s="245">
        <v>2579520</v>
      </c>
      <c r="W65" s="63" t="s">
        <v>178</v>
      </c>
    </row>
    <row r="66" spans="1:23" ht="21" customHeight="1">
      <c r="A66" s="42"/>
      <c r="B66" s="103" t="s">
        <v>109</v>
      </c>
      <c r="C66" s="320" t="s">
        <v>581</v>
      </c>
      <c r="D66" s="41"/>
      <c r="E66" s="250"/>
      <c r="F66" s="104" t="s">
        <v>48</v>
      </c>
      <c r="G66" s="44"/>
      <c r="H66" s="43"/>
      <c r="I66" s="44"/>
      <c r="J66" s="43"/>
      <c r="K66" s="44"/>
      <c r="L66" s="43"/>
      <c r="M66" s="44"/>
      <c r="N66" s="43"/>
      <c r="O66" s="44"/>
      <c r="P66" s="43"/>
      <c r="Q66" s="44"/>
      <c r="R66" s="44"/>
      <c r="U66" s="245">
        <v>402720</v>
      </c>
      <c r="W66" s="63" t="s">
        <v>28</v>
      </c>
    </row>
    <row r="67" spans="1:23" ht="21" customHeight="1">
      <c r="A67" s="46">
        <v>12</v>
      </c>
      <c r="B67" s="105" t="s">
        <v>114</v>
      </c>
      <c r="C67" s="321" t="s">
        <v>586</v>
      </c>
      <c r="D67" s="86">
        <v>3609960</v>
      </c>
      <c r="E67" s="54" t="s">
        <v>39</v>
      </c>
      <c r="F67" s="91" t="s">
        <v>47</v>
      </c>
      <c r="G67" s="40"/>
      <c r="H67" s="28"/>
      <c r="I67" s="40"/>
      <c r="J67" s="28"/>
      <c r="K67" s="40"/>
      <c r="L67" s="28"/>
      <c r="M67" s="40"/>
      <c r="N67" s="28"/>
      <c r="O67" s="40"/>
      <c r="P67" s="28"/>
      <c r="Q67" s="40"/>
      <c r="R67" s="40"/>
      <c r="U67" s="245">
        <v>1511040</v>
      </c>
      <c r="W67" s="63" t="s">
        <v>29</v>
      </c>
    </row>
    <row r="68" spans="1:21" ht="21" customHeight="1">
      <c r="A68" s="34"/>
      <c r="B68" s="105" t="s">
        <v>115</v>
      </c>
      <c r="C68" s="322" t="s">
        <v>116</v>
      </c>
      <c r="D68" s="45"/>
      <c r="E68" s="49"/>
      <c r="F68" s="62" t="s">
        <v>48</v>
      </c>
      <c r="G68" s="40"/>
      <c r="H68" s="28"/>
      <c r="I68" s="40"/>
      <c r="J68" s="28"/>
      <c r="K68" s="40"/>
      <c r="L68" s="28"/>
      <c r="M68" s="40"/>
      <c r="N68" s="28"/>
      <c r="O68" s="40"/>
      <c r="P68" s="28"/>
      <c r="Q68" s="40"/>
      <c r="R68" s="40"/>
      <c r="U68" s="245">
        <f>SUM(U65:U67)</f>
        <v>4493280</v>
      </c>
    </row>
    <row r="69" spans="1:21" ht="21" customHeight="1">
      <c r="A69" s="34"/>
      <c r="B69" s="166"/>
      <c r="C69" s="322" t="s">
        <v>582</v>
      </c>
      <c r="D69" s="45"/>
      <c r="E69" s="35"/>
      <c r="F69" s="106"/>
      <c r="G69" s="40"/>
      <c r="H69" s="28"/>
      <c r="I69" s="40"/>
      <c r="J69" s="28"/>
      <c r="K69" s="40"/>
      <c r="L69" s="28"/>
      <c r="M69" s="40"/>
      <c r="N69" s="28"/>
      <c r="O69" s="40"/>
      <c r="P69" s="28"/>
      <c r="Q69" s="40"/>
      <c r="R69" s="40"/>
      <c r="U69" s="245"/>
    </row>
    <row r="70" spans="1:21" ht="21" customHeight="1">
      <c r="A70" s="34"/>
      <c r="B70" s="166"/>
      <c r="C70" s="322" t="s">
        <v>55</v>
      </c>
      <c r="D70" s="45"/>
      <c r="E70" s="35"/>
      <c r="F70" s="106"/>
      <c r="G70" s="40"/>
      <c r="H70" s="28"/>
      <c r="I70" s="40"/>
      <c r="J70" s="28"/>
      <c r="K70" s="40"/>
      <c r="L70" s="28"/>
      <c r="M70" s="40"/>
      <c r="N70" s="28"/>
      <c r="O70" s="40"/>
      <c r="P70" s="28"/>
      <c r="Q70" s="40"/>
      <c r="R70" s="40"/>
      <c r="U70" s="245">
        <f>SUM(U65:U69)</f>
        <v>8986560</v>
      </c>
    </row>
    <row r="71" spans="1:18" ht="21.75" customHeight="1">
      <c r="A71" s="34"/>
      <c r="B71" s="166"/>
      <c r="C71" s="322" t="s">
        <v>583</v>
      </c>
      <c r="D71" s="45"/>
      <c r="E71" s="35"/>
      <c r="F71" s="106"/>
      <c r="G71" s="40"/>
      <c r="H71" s="28"/>
      <c r="I71" s="40"/>
      <c r="J71" s="28"/>
      <c r="K71" s="40"/>
      <c r="L71" s="28"/>
      <c r="M71" s="40"/>
      <c r="N71" s="28"/>
      <c r="O71" s="40"/>
      <c r="P71" s="28"/>
      <c r="Q71" s="40"/>
      <c r="R71" s="40"/>
    </row>
    <row r="72" spans="1:18" ht="20.25">
      <c r="A72" s="34"/>
      <c r="B72" s="166"/>
      <c r="C72" s="322" t="s">
        <v>117</v>
      </c>
      <c r="D72" s="45"/>
      <c r="E72" s="35"/>
      <c r="F72" s="106"/>
      <c r="G72" s="40"/>
      <c r="H72" s="28"/>
      <c r="I72" s="40"/>
      <c r="J72" s="28"/>
      <c r="K72" s="40"/>
      <c r="L72" s="28"/>
      <c r="M72" s="40"/>
      <c r="N72" s="28"/>
      <c r="O72" s="40"/>
      <c r="P72" s="28"/>
      <c r="Q72" s="40"/>
      <c r="R72" s="40"/>
    </row>
    <row r="73" spans="1:18" ht="20.25">
      <c r="A73" s="34"/>
      <c r="B73" s="166"/>
      <c r="C73" s="322" t="s">
        <v>584</v>
      </c>
      <c r="D73" s="45"/>
      <c r="E73" s="35"/>
      <c r="F73" s="106"/>
      <c r="G73" s="40"/>
      <c r="H73" s="28"/>
      <c r="I73" s="40"/>
      <c r="J73" s="28"/>
      <c r="K73" s="40"/>
      <c r="L73" s="28"/>
      <c r="M73" s="40"/>
      <c r="N73" s="28"/>
      <c r="O73" s="40"/>
      <c r="P73" s="28"/>
      <c r="Q73" s="40"/>
      <c r="R73" s="40"/>
    </row>
    <row r="74" spans="1:22" ht="20.25">
      <c r="A74" s="34"/>
      <c r="B74" s="166"/>
      <c r="C74" s="322" t="s">
        <v>118</v>
      </c>
      <c r="D74" s="45"/>
      <c r="E74" s="35"/>
      <c r="F74" s="106"/>
      <c r="G74" s="40"/>
      <c r="H74" s="28"/>
      <c r="I74" s="40"/>
      <c r="J74" s="28"/>
      <c r="K74" s="40"/>
      <c r="L74" s="28"/>
      <c r="M74" s="40"/>
      <c r="N74" s="28"/>
      <c r="O74" s="40"/>
      <c r="P74" s="28"/>
      <c r="Q74" s="40"/>
      <c r="R74" s="40"/>
      <c r="U74" s="63" t="s">
        <v>36</v>
      </c>
      <c r="V74" s="63" t="s">
        <v>333</v>
      </c>
    </row>
    <row r="75" spans="1:18" ht="20.25">
      <c r="A75" s="42"/>
      <c r="B75" s="249"/>
      <c r="C75" s="323" t="s">
        <v>585</v>
      </c>
      <c r="D75" s="313"/>
      <c r="E75" s="41"/>
      <c r="F75" s="93"/>
      <c r="G75" s="44"/>
      <c r="H75" s="43"/>
      <c r="I75" s="44"/>
      <c r="J75" s="43"/>
      <c r="K75" s="44"/>
      <c r="L75" s="43"/>
      <c r="M75" s="44"/>
      <c r="N75" s="43"/>
      <c r="O75" s="44"/>
      <c r="P75" s="43"/>
      <c r="Q75" s="44"/>
      <c r="R75" s="44"/>
    </row>
    <row r="76" spans="1:23" ht="20.25">
      <c r="A76" s="251">
        <v>13</v>
      </c>
      <c r="B76" s="265" t="s">
        <v>119</v>
      </c>
      <c r="C76" s="120" t="s">
        <v>121</v>
      </c>
      <c r="D76" s="324">
        <v>4493280</v>
      </c>
      <c r="E76" s="128" t="s">
        <v>39</v>
      </c>
      <c r="F76" s="91" t="s">
        <v>47</v>
      </c>
      <c r="G76" s="47"/>
      <c r="H76" s="85"/>
      <c r="I76" s="47"/>
      <c r="J76" s="85"/>
      <c r="K76" s="47"/>
      <c r="L76" s="85"/>
      <c r="M76" s="47"/>
      <c r="N76" s="85"/>
      <c r="O76" s="47"/>
      <c r="P76" s="85"/>
      <c r="Q76" s="47"/>
      <c r="R76" s="47"/>
      <c r="U76" s="86">
        <v>105300</v>
      </c>
      <c r="V76" s="245">
        <v>168000</v>
      </c>
      <c r="W76" s="63" t="s">
        <v>178</v>
      </c>
    </row>
    <row r="77" spans="1:23" ht="20.25">
      <c r="A77" s="46"/>
      <c r="B77" s="96" t="s">
        <v>120</v>
      </c>
      <c r="C77" s="118" t="s">
        <v>341</v>
      </c>
      <c r="D77" s="35"/>
      <c r="E77" s="86"/>
      <c r="F77" s="62" t="s">
        <v>48</v>
      </c>
      <c r="G77" s="48"/>
      <c r="H77" s="87"/>
      <c r="I77" s="48"/>
      <c r="J77" s="87"/>
      <c r="K77" s="48"/>
      <c r="L77" s="87"/>
      <c r="M77" s="48"/>
      <c r="N77" s="87"/>
      <c r="O77" s="48"/>
      <c r="P77" s="87"/>
      <c r="Q77" s="48"/>
      <c r="R77" s="48"/>
      <c r="U77" s="245">
        <v>42600</v>
      </c>
      <c r="V77" s="245">
        <v>42000</v>
      </c>
      <c r="W77" s="63" t="s">
        <v>29</v>
      </c>
    </row>
    <row r="78" spans="1:23" ht="20.25">
      <c r="A78" s="46"/>
      <c r="B78" s="96"/>
      <c r="C78" s="118" t="s">
        <v>342</v>
      </c>
      <c r="D78" s="35"/>
      <c r="E78" s="86"/>
      <c r="F78" s="114"/>
      <c r="G78" s="48"/>
      <c r="H78" s="87"/>
      <c r="I78" s="48"/>
      <c r="J78" s="87"/>
      <c r="K78" s="48"/>
      <c r="L78" s="87"/>
      <c r="M78" s="48"/>
      <c r="N78" s="87"/>
      <c r="O78" s="48"/>
      <c r="P78" s="87"/>
      <c r="Q78" s="48"/>
      <c r="R78" s="48"/>
      <c r="U78" s="245"/>
      <c r="V78" s="245"/>
      <c r="W78" s="63" t="s">
        <v>28</v>
      </c>
    </row>
    <row r="79" spans="1:22" ht="20.25">
      <c r="A79" s="51"/>
      <c r="B79" s="312"/>
      <c r="C79" s="119" t="s">
        <v>343</v>
      </c>
      <c r="D79" s="113"/>
      <c r="E79" s="325"/>
      <c r="F79" s="101"/>
      <c r="G79" s="52"/>
      <c r="H79" s="89"/>
      <c r="I79" s="52"/>
      <c r="J79" s="89"/>
      <c r="K79" s="52"/>
      <c r="L79" s="89"/>
      <c r="M79" s="52"/>
      <c r="N79" s="89"/>
      <c r="O79" s="52"/>
      <c r="P79" s="89"/>
      <c r="Q79" s="52"/>
      <c r="R79" s="52"/>
      <c r="U79" s="326">
        <f>SUM(U76:U78)</f>
        <v>147900</v>
      </c>
      <c r="V79" s="326">
        <f>SUM(V76:V78)</f>
        <v>210000</v>
      </c>
    </row>
    <row r="80" spans="1:22" ht="20.25">
      <c r="A80" s="148"/>
      <c r="B80" s="96"/>
      <c r="C80" s="122"/>
      <c r="D80" s="86"/>
      <c r="E80" s="318"/>
      <c r="F80" s="145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U80" s="326"/>
      <c r="V80" s="326"/>
    </row>
    <row r="81" spans="1:22" ht="20.25">
      <c r="A81" s="148"/>
      <c r="B81" s="96"/>
      <c r="C81" s="122"/>
      <c r="D81" s="86"/>
      <c r="E81" s="318"/>
      <c r="F81" s="145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U81" s="326"/>
      <c r="V81" s="326"/>
    </row>
    <row r="82" spans="1:18" ht="20.25">
      <c r="A82" s="368">
        <v>27</v>
      </c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</row>
    <row r="83" spans="1:22" ht="20.25">
      <c r="A83" s="29"/>
      <c r="B83" s="216" t="s">
        <v>841</v>
      </c>
      <c r="C83" s="30"/>
      <c r="D83" s="31"/>
      <c r="E83" s="129"/>
      <c r="F83" s="225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U83" s="63" t="s">
        <v>809</v>
      </c>
      <c r="V83" s="63" t="s">
        <v>36</v>
      </c>
    </row>
    <row r="84" spans="1:23" ht="20.25">
      <c r="A84" s="80" t="s">
        <v>89</v>
      </c>
      <c r="B84" s="369" t="s">
        <v>3</v>
      </c>
      <c r="C84" s="369" t="s">
        <v>4</v>
      </c>
      <c r="D84" s="371" t="s">
        <v>19</v>
      </c>
      <c r="E84" s="371" t="s">
        <v>5</v>
      </c>
      <c r="F84" s="373" t="s">
        <v>25</v>
      </c>
      <c r="G84" s="396" t="s">
        <v>480</v>
      </c>
      <c r="H84" s="387"/>
      <c r="I84" s="388"/>
      <c r="J84" s="387" t="s">
        <v>686</v>
      </c>
      <c r="K84" s="387"/>
      <c r="L84" s="387"/>
      <c r="M84" s="387"/>
      <c r="N84" s="387"/>
      <c r="O84" s="387"/>
      <c r="P84" s="387"/>
      <c r="Q84" s="387"/>
      <c r="R84" s="388"/>
      <c r="U84" s="63">
        <v>839520</v>
      </c>
      <c r="V84" s="63">
        <v>60000</v>
      </c>
      <c r="W84" s="63" t="s">
        <v>178</v>
      </c>
    </row>
    <row r="85" spans="1:23" ht="19.5" customHeight="1">
      <c r="A85" s="81" t="s">
        <v>90</v>
      </c>
      <c r="B85" s="370"/>
      <c r="C85" s="370"/>
      <c r="D85" s="372"/>
      <c r="E85" s="372"/>
      <c r="F85" s="374"/>
      <c r="G85" s="204" t="s">
        <v>17</v>
      </c>
      <c r="H85" s="204" t="s">
        <v>16</v>
      </c>
      <c r="I85" s="204" t="s">
        <v>15</v>
      </c>
      <c r="J85" s="204" t="s">
        <v>14</v>
      </c>
      <c r="K85" s="204" t="s">
        <v>12</v>
      </c>
      <c r="L85" s="204" t="s">
        <v>13</v>
      </c>
      <c r="M85" s="204" t="s">
        <v>11</v>
      </c>
      <c r="N85" s="204" t="s">
        <v>10</v>
      </c>
      <c r="O85" s="204" t="s">
        <v>9</v>
      </c>
      <c r="P85" s="204" t="s">
        <v>8</v>
      </c>
      <c r="Q85" s="204" t="s">
        <v>6</v>
      </c>
      <c r="R85" s="204" t="s">
        <v>7</v>
      </c>
      <c r="U85" s="63">
        <v>829920</v>
      </c>
      <c r="V85" s="63">
        <v>44160</v>
      </c>
      <c r="W85" s="63" t="s">
        <v>29</v>
      </c>
    </row>
    <row r="86" spans="1:23" ht="19.5" customHeight="1">
      <c r="A86" s="46">
        <v>14</v>
      </c>
      <c r="B86" s="96" t="s">
        <v>123</v>
      </c>
      <c r="C86" s="120" t="s">
        <v>124</v>
      </c>
      <c r="D86" s="86">
        <v>147900</v>
      </c>
      <c r="E86" s="54" t="s">
        <v>39</v>
      </c>
      <c r="F86" s="91" t="s">
        <v>47</v>
      </c>
      <c r="G86" s="48"/>
      <c r="H86" s="87"/>
      <c r="I86" s="48"/>
      <c r="J86" s="87"/>
      <c r="K86" s="48"/>
      <c r="L86" s="87"/>
      <c r="M86" s="48"/>
      <c r="N86" s="87"/>
      <c r="O86" s="48"/>
      <c r="P86" s="87"/>
      <c r="Q86" s="48"/>
      <c r="R86" s="48"/>
      <c r="U86" s="63">
        <v>261960</v>
      </c>
      <c r="W86" s="63" t="s">
        <v>28</v>
      </c>
    </row>
    <row r="87" spans="1:22" ht="19.5" customHeight="1">
      <c r="A87" s="46"/>
      <c r="B87" s="96"/>
      <c r="C87" s="118" t="s">
        <v>125</v>
      </c>
      <c r="D87" s="86"/>
      <c r="E87" s="316"/>
      <c r="F87" s="62" t="s">
        <v>48</v>
      </c>
      <c r="G87" s="48"/>
      <c r="H87" s="87"/>
      <c r="I87" s="48"/>
      <c r="J87" s="87"/>
      <c r="K87" s="48"/>
      <c r="L87" s="87"/>
      <c r="M87" s="48"/>
      <c r="N87" s="87"/>
      <c r="O87" s="48"/>
      <c r="P87" s="87"/>
      <c r="Q87" s="48"/>
      <c r="R87" s="48"/>
      <c r="U87" s="63">
        <f>SUM(U84:U86)</f>
        <v>1931400</v>
      </c>
      <c r="V87" s="63">
        <f>SUM(V84:V86)</f>
        <v>104160</v>
      </c>
    </row>
    <row r="88" spans="1:18" ht="19.5" customHeight="1">
      <c r="A88" s="46"/>
      <c r="B88" s="96"/>
      <c r="C88" s="118" t="s">
        <v>126</v>
      </c>
      <c r="D88" s="86"/>
      <c r="E88" s="316"/>
      <c r="F88" s="99"/>
      <c r="G88" s="48"/>
      <c r="H88" s="87"/>
      <c r="I88" s="48"/>
      <c r="J88" s="87"/>
      <c r="K88" s="48"/>
      <c r="L88" s="87"/>
      <c r="M88" s="48"/>
      <c r="N88" s="87"/>
      <c r="O88" s="48"/>
      <c r="P88" s="87"/>
      <c r="Q88" s="48"/>
      <c r="R88" s="48"/>
    </row>
    <row r="89" spans="1:18" ht="20.25" customHeight="1">
      <c r="A89" s="51"/>
      <c r="B89" s="312"/>
      <c r="C89" s="119" t="s">
        <v>127</v>
      </c>
      <c r="D89" s="250"/>
      <c r="E89" s="317"/>
      <c r="F89" s="101"/>
      <c r="G89" s="52"/>
      <c r="H89" s="89"/>
      <c r="I89" s="52"/>
      <c r="J89" s="89"/>
      <c r="K89" s="52"/>
      <c r="L89" s="89"/>
      <c r="M89" s="52"/>
      <c r="N89" s="89"/>
      <c r="O89" s="52"/>
      <c r="P89" s="89"/>
      <c r="Q89" s="52"/>
      <c r="R89" s="52"/>
    </row>
    <row r="90" spans="1:18" ht="18.75" customHeight="1">
      <c r="A90" s="251">
        <v>15</v>
      </c>
      <c r="B90" s="265" t="s">
        <v>57</v>
      </c>
      <c r="C90" s="120" t="s">
        <v>58</v>
      </c>
      <c r="D90" s="61">
        <v>210000</v>
      </c>
      <c r="E90" s="54" t="s">
        <v>39</v>
      </c>
      <c r="F90" s="91" t="s">
        <v>47</v>
      </c>
      <c r="G90" s="47"/>
      <c r="H90" s="85"/>
      <c r="I90" s="47"/>
      <c r="J90" s="85"/>
      <c r="K90" s="47"/>
      <c r="L90" s="85"/>
      <c r="M90" s="47"/>
      <c r="N90" s="85"/>
      <c r="O90" s="47"/>
      <c r="P90" s="85"/>
      <c r="Q90" s="47"/>
      <c r="R90" s="47"/>
    </row>
    <row r="91" spans="1:18" ht="16.5" customHeight="1">
      <c r="A91" s="46"/>
      <c r="B91" s="96"/>
      <c r="C91" s="118" t="s">
        <v>128</v>
      </c>
      <c r="D91" s="86"/>
      <c r="E91" s="316"/>
      <c r="F91" s="62" t="s">
        <v>48</v>
      </c>
      <c r="G91" s="48"/>
      <c r="H91" s="87"/>
      <c r="I91" s="48"/>
      <c r="J91" s="87"/>
      <c r="K91" s="48"/>
      <c r="L91" s="87"/>
      <c r="M91" s="48"/>
      <c r="N91" s="87"/>
      <c r="O91" s="48"/>
      <c r="P91" s="87"/>
      <c r="Q91" s="48"/>
      <c r="R91" s="48"/>
    </row>
    <row r="92" spans="1:18" ht="20.25">
      <c r="A92" s="51"/>
      <c r="B92" s="312"/>
      <c r="C92" s="119" t="s">
        <v>180</v>
      </c>
      <c r="D92" s="250"/>
      <c r="E92" s="317"/>
      <c r="F92" s="101"/>
      <c r="G92" s="52"/>
      <c r="H92" s="89"/>
      <c r="I92" s="52"/>
      <c r="J92" s="89"/>
      <c r="K92" s="52"/>
      <c r="L92" s="89"/>
      <c r="M92" s="52"/>
      <c r="N92" s="89"/>
      <c r="O92" s="52"/>
      <c r="P92" s="89"/>
      <c r="Q92" s="52"/>
      <c r="R92" s="52"/>
    </row>
    <row r="93" spans="1:18" ht="19.5" customHeight="1">
      <c r="A93" s="251">
        <v>16</v>
      </c>
      <c r="B93" s="102" t="s">
        <v>59</v>
      </c>
      <c r="C93" s="90" t="s">
        <v>60</v>
      </c>
      <c r="D93" s="37">
        <v>1931400</v>
      </c>
      <c r="E93" s="128" t="s">
        <v>39</v>
      </c>
      <c r="F93" s="91" t="s">
        <v>47</v>
      </c>
      <c r="G93" s="47"/>
      <c r="H93" s="85"/>
      <c r="I93" s="47"/>
      <c r="J93" s="85"/>
      <c r="K93" s="47"/>
      <c r="L93" s="85"/>
      <c r="M93" s="47"/>
      <c r="N93" s="85"/>
      <c r="O93" s="47"/>
      <c r="P93" s="85"/>
      <c r="Q93" s="47"/>
      <c r="R93" s="47"/>
    </row>
    <row r="94" spans="1:22" ht="20.25">
      <c r="A94" s="46"/>
      <c r="B94" s="105"/>
      <c r="C94" s="95" t="s">
        <v>344</v>
      </c>
      <c r="D94" s="49"/>
      <c r="E94" s="53"/>
      <c r="F94" s="62" t="s">
        <v>48</v>
      </c>
      <c r="G94" s="48"/>
      <c r="H94" s="87"/>
      <c r="I94" s="48"/>
      <c r="J94" s="87"/>
      <c r="K94" s="48"/>
      <c r="L94" s="87"/>
      <c r="M94" s="48"/>
      <c r="N94" s="87"/>
      <c r="O94" s="48"/>
      <c r="P94" s="87"/>
      <c r="Q94" s="48"/>
      <c r="R94" s="48"/>
      <c r="U94" s="245"/>
      <c r="V94" s="245"/>
    </row>
    <row r="95" spans="1:18" ht="18" customHeight="1">
      <c r="A95" s="42"/>
      <c r="B95" s="103"/>
      <c r="C95" s="320" t="s">
        <v>345</v>
      </c>
      <c r="D95" s="41"/>
      <c r="E95" s="250"/>
      <c r="F95" s="104"/>
      <c r="G95" s="44"/>
      <c r="H95" s="43"/>
      <c r="I95" s="44"/>
      <c r="J95" s="43"/>
      <c r="K95" s="44"/>
      <c r="L95" s="43"/>
      <c r="M95" s="44"/>
      <c r="N95" s="43"/>
      <c r="O95" s="44"/>
      <c r="P95" s="43"/>
      <c r="Q95" s="44"/>
      <c r="R95" s="44"/>
    </row>
    <row r="96" spans="1:24" ht="18" customHeight="1">
      <c r="A96" s="258">
        <v>17</v>
      </c>
      <c r="B96" s="102" t="s">
        <v>129</v>
      </c>
      <c r="C96" s="90" t="s">
        <v>130</v>
      </c>
      <c r="D96" s="37">
        <v>104160</v>
      </c>
      <c r="E96" s="128" t="s">
        <v>39</v>
      </c>
      <c r="F96" s="91" t="s">
        <v>47</v>
      </c>
      <c r="G96" s="47"/>
      <c r="H96" s="85"/>
      <c r="I96" s="47"/>
      <c r="J96" s="85"/>
      <c r="K96" s="47"/>
      <c r="L96" s="85"/>
      <c r="M96" s="47"/>
      <c r="N96" s="85"/>
      <c r="O96" s="47"/>
      <c r="P96" s="85"/>
      <c r="Q96" s="47"/>
      <c r="R96" s="47"/>
      <c r="T96" s="245"/>
      <c r="U96" s="245"/>
      <c r="V96" s="245"/>
      <c r="W96" s="245">
        <v>748000</v>
      </c>
      <c r="X96" s="63" t="s">
        <v>178</v>
      </c>
    </row>
    <row r="97" spans="1:24" ht="18" customHeight="1">
      <c r="A97" s="42"/>
      <c r="B97" s="327"/>
      <c r="C97" s="323" t="s">
        <v>346</v>
      </c>
      <c r="D97" s="313"/>
      <c r="E97" s="41"/>
      <c r="F97" s="62" t="s">
        <v>48</v>
      </c>
      <c r="G97" s="44"/>
      <c r="H97" s="43"/>
      <c r="I97" s="44"/>
      <c r="J97" s="43"/>
      <c r="K97" s="44"/>
      <c r="L97" s="43"/>
      <c r="M97" s="44"/>
      <c r="N97" s="43"/>
      <c r="O97" s="44"/>
      <c r="P97" s="43"/>
      <c r="Q97" s="44"/>
      <c r="R97" s="44"/>
      <c r="T97" s="245"/>
      <c r="U97" s="245"/>
      <c r="V97" s="245"/>
      <c r="W97" s="245">
        <v>68000</v>
      </c>
      <c r="X97" s="63" t="s">
        <v>28</v>
      </c>
    </row>
    <row r="98" spans="1:24" ht="18.75" customHeight="1">
      <c r="A98" s="258">
        <v>18</v>
      </c>
      <c r="B98" s="168" t="s">
        <v>347</v>
      </c>
      <c r="C98" s="321" t="s">
        <v>350</v>
      </c>
      <c r="D98" s="61">
        <v>1066000</v>
      </c>
      <c r="E98" s="54" t="s">
        <v>39</v>
      </c>
      <c r="F98" s="91" t="s">
        <v>47</v>
      </c>
      <c r="G98" s="36"/>
      <c r="H98" s="39"/>
      <c r="I98" s="36"/>
      <c r="J98" s="39"/>
      <c r="K98" s="36"/>
      <c r="L98" s="39"/>
      <c r="M98" s="36"/>
      <c r="N98" s="39"/>
      <c r="O98" s="36"/>
      <c r="P98" s="39"/>
      <c r="Q98" s="36"/>
      <c r="R98" s="36"/>
      <c r="T98" s="245"/>
      <c r="U98" s="245"/>
      <c r="V98" s="245"/>
      <c r="W98" s="245">
        <v>250000</v>
      </c>
      <c r="X98" s="63" t="s">
        <v>29</v>
      </c>
    </row>
    <row r="99" spans="1:24" ht="18.75" customHeight="1">
      <c r="A99" s="106"/>
      <c r="B99" s="169" t="s">
        <v>348</v>
      </c>
      <c r="C99" s="322" t="s">
        <v>351</v>
      </c>
      <c r="D99" s="45"/>
      <c r="E99" s="49"/>
      <c r="F99" s="62" t="s">
        <v>48</v>
      </c>
      <c r="G99" s="40"/>
      <c r="H99" s="28"/>
      <c r="I99" s="40"/>
      <c r="J99" s="28"/>
      <c r="K99" s="40"/>
      <c r="L99" s="28"/>
      <c r="M99" s="40"/>
      <c r="N99" s="28"/>
      <c r="O99" s="40"/>
      <c r="P99" s="28"/>
      <c r="Q99" s="40"/>
      <c r="R99" s="40"/>
      <c r="T99" s="245"/>
      <c r="U99" s="245"/>
      <c r="V99" s="245"/>
      <c r="W99" s="245">
        <f>SUM(W96:W98)</f>
        <v>1066000</v>
      </c>
      <c r="X99" s="63">
        <f>SUM(T99:W99)</f>
        <v>1066000</v>
      </c>
    </row>
    <row r="100" spans="1:18" ht="18.75" customHeight="1">
      <c r="A100" s="106"/>
      <c r="B100" s="105" t="s">
        <v>349</v>
      </c>
      <c r="C100" s="322" t="s">
        <v>352</v>
      </c>
      <c r="D100" s="45"/>
      <c r="E100" s="35"/>
      <c r="F100" s="106"/>
      <c r="G100" s="40"/>
      <c r="H100" s="28"/>
      <c r="I100" s="40"/>
      <c r="J100" s="28"/>
      <c r="K100" s="40"/>
      <c r="L100" s="28"/>
      <c r="M100" s="40"/>
      <c r="N100" s="28"/>
      <c r="O100" s="40"/>
      <c r="P100" s="28"/>
      <c r="Q100" s="40"/>
      <c r="R100" s="40"/>
    </row>
    <row r="101" spans="1:18" ht="18.75" customHeight="1">
      <c r="A101" s="34"/>
      <c r="B101" s="167"/>
      <c r="C101" s="322" t="s">
        <v>353</v>
      </c>
      <c r="D101" s="45"/>
      <c r="E101" s="35"/>
      <c r="F101" s="106"/>
      <c r="G101" s="40"/>
      <c r="H101" s="28"/>
      <c r="I101" s="40"/>
      <c r="J101" s="28"/>
      <c r="K101" s="40"/>
      <c r="L101" s="28"/>
      <c r="M101" s="40"/>
      <c r="N101" s="28"/>
      <c r="O101" s="40"/>
      <c r="P101" s="28"/>
      <c r="Q101" s="40"/>
      <c r="R101" s="40"/>
    </row>
    <row r="102" spans="1:24" ht="20.25">
      <c r="A102" s="34"/>
      <c r="B102" s="167"/>
      <c r="C102" s="322" t="s">
        <v>354</v>
      </c>
      <c r="D102" s="45"/>
      <c r="E102" s="35"/>
      <c r="F102" s="106"/>
      <c r="G102" s="40"/>
      <c r="H102" s="28"/>
      <c r="I102" s="40"/>
      <c r="J102" s="28"/>
      <c r="K102" s="40"/>
      <c r="L102" s="28"/>
      <c r="M102" s="40"/>
      <c r="N102" s="28"/>
      <c r="O102" s="40"/>
      <c r="P102" s="28"/>
      <c r="Q102" s="40"/>
      <c r="R102" s="40"/>
      <c r="U102" s="245" t="s">
        <v>357</v>
      </c>
      <c r="V102" s="245" t="s">
        <v>358</v>
      </c>
      <c r="W102" s="245" t="s">
        <v>359</v>
      </c>
      <c r="X102" s="326"/>
    </row>
    <row r="103" spans="1:24" ht="20.25">
      <c r="A103" s="34"/>
      <c r="B103" s="167"/>
      <c r="C103" s="322" t="s">
        <v>355</v>
      </c>
      <c r="D103" s="45"/>
      <c r="E103" s="35"/>
      <c r="F103" s="106"/>
      <c r="G103" s="40"/>
      <c r="H103" s="28"/>
      <c r="I103" s="40"/>
      <c r="J103" s="28"/>
      <c r="K103" s="40"/>
      <c r="L103" s="28"/>
      <c r="M103" s="40"/>
      <c r="N103" s="28"/>
      <c r="O103" s="40"/>
      <c r="P103" s="28"/>
      <c r="Q103" s="40"/>
      <c r="R103" s="40"/>
      <c r="U103" s="245">
        <v>10000</v>
      </c>
      <c r="V103" s="245">
        <v>36000</v>
      </c>
      <c r="W103" s="245">
        <v>10000</v>
      </c>
      <c r="X103" s="63" t="s">
        <v>178</v>
      </c>
    </row>
    <row r="104" spans="1:24" ht="20.25">
      <c r="A104" s="42"/>
      <c r="B104" s="167"/>
      <c r="C104" s="322" t="s">
        <v>356</v>
      </c>
      <c r="D104" s="45"/>
      <c r="E104" s="35"/>
      <c r="F104" s="106"/>
      <c r="G104" s="40"/>
      <c r="H104" s="28"/>
      <c r="I104" s="40"/>
      <c r="J104" s="28"/>
      <c r="K104" s="40"/>
      <c r="L104" s="28"/>
      <c r="M104" s="40"/>
      <c r="N104" s="28"/>
      <c r="O104" s="40"/>
      <c r="P104" s="28"/>
      <c r="Q104" s="40"/>
      <c r="R104" s="40"/>
      <c r="U104" s="245">
        <v>3000</v>
      </c>
      <c r="V104" s="245">
        <v>36000</v>
      </c>
      <c r="W104" s="245"/>
      <c r="X104" s="63" t="s">
        <v>28</v>
      </c>
    </row>
    <row r="105" spans="1:24" ht="17.25" customHeight="1">
      <c r="A105" s="62">
        <v>19</v>
      </c>
      <c r="B105" s="90" t="s">
        <v>360</v>
      </c>
      <c r="C105" s="120" t="s">
        <v>273</v>
      </c>
      <c r="D105" s="37">
        <v>23000</v>
      </c>
      <c r="E105" s="128" t="s">
        <v>39</v>
      </c>
      <c r="F105" s="91" t="s">
        <v>47</v>
      </c>
      <c r="G105" s="107"/>
      <c r="H105" s="108"/>
      <c r="I105" s="107"/>
      <c r="J105" s="108"/>
      <c r="K105" s="107"/>
      <c r="L105" s="108"/>
      <c r="M105" s="107"/>
      <c r="N105" s="108"/>
      <c r="O105" s="107"/>
      <c r="P105" s="108"/>
      <c r="Q105" s="107"/>
      <c r="R105" s="107"/>
      <c r="U105" s="245">
        <v>10000</v>
      </c>
      <c r="V105" s="245">
        <v>36000</v>
      </c>
      <c r="W105" s="245">
        <v>40000</v>
      </c>
      <c r="X105" s="63" t="s">
        <v>29</v>
      </c>
    </row>
    <row r="106" spans="1:24" ht="20.25">
      <c r="A106" s="92"/>
      <c r="B106" s="95" t="s">
        <v>361</v>
      </c>
      <c r="C106" s="119" t="s">
        <v>362</v>
      </c>
      <c r="D106" s="49"/>
      <c r="E106" s="53"/>
      <c r="F106" s="62" t="s">
        <v>48</v>
      </c>
      <c r="G106" s="109"/>
      <c r="H106" s="110"/>
      <c r="I106" s="109"/>
      <c r="J106" s="110"/>
      <c r="K106" s="109"/>
      <c r="L106" s="110"/>
      <c r="M106" s="109"/>
      <c r="N106" s="110"/>
      <c r="O106" s="109"/>
      <c r="P106" s="110"/>
      <c r="Q106" s="109"/>
      <c r="R106" s="109"/>
      <c r="U106" s="245">
        <f>SUM(U103:U105)</f>
        <v>23000</v>
      </c>
      <c r="V106" s="245">
        <f>SUM(V103:V105)</f>
        <v>108000</v>
      </c>
      <c r="W106" s="245">
        <f>SUM(W103:W105)</f>
        <v>50000</v>
      </c>
      <c r="X106" s="326">
        <f>SUM(U106:W106)</f>
        <v>181000</v>
      </c>
    </row>
    <row r="107" spans="1:24" ht="20.25">
      <c r="A107" s="258">
        <v>20</v>
      </c>
      <c r="B107" s="90" t="s">
        <v>61</v>
      </c>
      <c r="C107" s="120" t="s">
        <v>62</v>
      </c>
      <c r="D107" s="37">
        <v>108000</v>
      </c>
      <c r="E107" s="128" t="s">
        <v>39</v>
      </c>
      <c r="F107" s="91" t="s">
        <v>47</v>
      </c>
      <c r="G107" s="107"/>
      <c r="H107" s="108"/>
      <c r="I107" s="107"/>
      <c r="J107" s="108"/>
      <c r="K107" s="107"/>
      <c r="L107" s="108"/>
      <c r="M107" s="107"/>
      <c r="N107" s="108"/>
      <c r="O107" s="107"/>
      <c r="P107" s="108"/>
      <c r="Q107" s="107"/>
      <c r="R107" s="107"/>
      <c r="U107" s="245"/>
      <c r="V107" s="245"/>
      <c r="W107" s="245"/>
      <c r="X107" s="326"/>
    </row>
    <row r="108" spans="1:24" ht="20.25">
      <c r="A108" s="100"/>
      <c r="B108" s="95"/>
      <c r="C108" s="119" t="s">
        <v>363</v>
      </c>
      <c r="D108" s="49"/>
      <c r="E108" s="53"/>
      <c r="F108" s="62" t="s">
        <v>48</v>
      </c>
      <c r="G108" s="109"/>
      <c r="H108" s="110"/>
      <c r="I108" s="109"/>
      <c r="J108" s="110"/>
      <c r="K108" s="109"/>
      <c r="L108" s="110"/>
      <c r="M108" s="109"/>
      <c r="N108" s="110"/>
      <c r="O108" s="109"/>
      <c r="P108" s="110"/>
      <c r="Q108" s="109"/>
      <c r="R108" s="109"/>
      <c r="U108" s="245" t="s">
        <v>810</v>
      </c>
      <c r="V108" s="245">
        <v>140000</v>
      </c>
      <c r="W108" s="63" t="s">
        <v>178</v>
      </c>
      <c r="X108" s="326"/>
    </row>
    <row r="109" spans="1:24" ht="20.25" customHeight="1">
      <c r="A109" s="258">
        <v>21</v>
      </c>
      <c r="B109" s="90" t="s">
        <v>181</v>
      </c>
      <c r="C109" s="120" t="s">
        <v>364</v>
      </c>
      <c r="D109" s="37">
        <v>50000</v>
      </c>
      <c r="E109" s="128" t="s">
        <v>39</v>
      </c>
      <c r="F109" s="91" t="s">
        <v>47</v>
      </c>
      <c r="G109" s="107"/>
      <c r="H109" s="108"/>
      <c r="I109" s="107"/>
      <c r="J109" s="108"/>
      <c r="K109" s="107"/>
      <c r="L109" s="108"/>
      <c r="M109" s="107"/>
      <c r="N109" s="108"/>
      <c r="O109" s="107"/>
      <c r="P109" s="108"/>
      <c r="Q109" s="107"/>
      <c r="R109" s="107"/>
      <c r="U109" s="245"/>
      <c r="V109" s="245">
        <v>15000</v>
      </c>
      <c r="W109" s="63" t="s">
        <v>28</v>
      </c>
      <c r="X109" s="326"/>
    </row>
    <row r="110" spans="1:24" ht="23.25" customHeight="1">
      <c r="A110" s="100"/>
      <c r="B110" s="152"/>
      <c r="C110" s="119" t="s">
        <v>365</v>
      </c>
      <c r="D110" s="113"/>
      <c r="E110" s="70"/>
      <c r="F110" s="104" t="s">
        <v>48</v>
      </c>
      <c r="G110" s="111"/>
      <c r="H110" s="112"/>
      <c r="I110" s="111"/>
      <c r="J110" s="112"/>
      <c r="K110" s="111"/>
      <c r="L110" s="112"/>
      <c r="M110" s="111"/>
      <c r="N110" s="112"/>
      <c r="O110" s="111"/>
      <c r="P110" s="112"/>
      <c r="Q110" s="111"/>
      <c r="R110" s="111"/>
      <c r="U110" s="245"/>
      <c r="V110" s="245">
        <v>50000</v>
      </c>
      <c r="W110" s="63" t="s">
        <v>29</v>
      </c>
      <c r="X110" s="326"/>
    </row>
    <row r="111" spans="1:22" ht="22.5" customHeight="1">
      <c r="A111" s="368">
        <v>28</v>
      </c>
      <c r="B111" s="368"/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V111" s="326">
        <f>SUM(V108:V110)</f>
        <v>205000</v>
      </c>
    </row>
    <row r="112" spans="1:22" ht="20.25" customHeight="1">
      <c r="A112" s="29"/>
      <c r="B112" s="216" t="s">
        <v>841</v>
      </c>
      <c r="C112" s="30"/>
      <c r="D112" s="31"/>
      <c r="E112" s="129"/>
      <c r="F112" s="225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U112" s="328"/>
      <c r="V112" s="326"/>
    </row>
    <row r="113" spans="1:21" ht="18.75" customHeight="1">
      <c r="A113" s="80" t="s">
        <v>89</v>
      </c>
      <c r="B113" s="369" t="s">
        <v>3</v>
      </c>
      <c r="C113" s="369" t="s">
        <v>4</v>
      </c>
      <c r="D113" s="371" t="s">
        <v>19</v>
      </c>
      <c r="E113" s="371" t="s">
        <v>5</v>
      </c>
      <c r="F113" s="373" t="s">
        <v>25</v>
      </c>
      <c r="G113" s="396" t="s">
        <v>480</v>
      </c>
      <c r="H113" s="387"/>
      <c r="I113" s="388"/>
      <c r="J113" s="387" t="s">
        <v>686</v>
      </c>
      <c r="K113" s="387"/>
      <c r="L113" s="387"/>
      <c r="M113" s="387"/>
      <c r="N113" s="387"/>
      <c r="O113" s="387"/>
      <c r="P113" s="387"/>
      <c r="Q113" s="387"/>
      <c r="R113" s="388"/>
      <c r="U113" s="328"/>
    </row>
    <row r="114" spans="1:21" ht="20.25">
      <c r="A114" s="81" t="s">
        <v>90</v>
      </c>
      <c r="B114" s="370"/>
      <c r="C114" s="370"/>
      <c r="D114" s="372"/>
      <c r="E114" s="372"/>
      <c r="F114" s="374"/>
      <c r="G114" s="50" t="s">
        <v>17</v>
      </c>
      <c r="H114" s="50" t="s">
        <v>16</v>
      </c>
      <c r="I114" s="50" t="s">
        <v>15</v>
      </c>
      <c r="J114" s="50" t="s">
        <v>14</v>
      </c>
      <c r="K114" s="50" t="s">
        <v>12</v>
      </c>
      <c r="L114" s="50" t="s">
        <v>13</v>
      </c>
      <c r="M114" s="50" t="s">
        <v>11</v>
      </c>
      <c r="N114" s="50" t="s">
        <v>10</v>
      </c>
      <c r="O114" s="50" t="s">
        <v>9</v>
      </c>
      <c r="P114" s="50" t="s">
        <v>8</v>
      </c>
      <c r="Q114" s="50" t="s">
        <v>6</v>
      </c>
      <c r="R114" s="50" t="s">
        <v>7</v>
      </c>
      <c r="U114" s="328"/>
    </row>
    <row r="115" spans="1:18" ht="20.25">
      <c r="A115" s="258">
        <v>22</v>
      </c>
      <c r="B115" s="90" t="s">
        <v>131</v>
      </c>
      <c r="C115" s="90" t="s">
        <v>366</v>
      </c>
      <c r="D115" s="170">
        <v>205000</v>
      </c>
      <c r="E115" s="260" t="s">
        <v>39</v>
      </c>
      <c r="F115" s="91" t="s">
        <v>47</v>
      </c>
      <c r="G115" s="107"/>
      <c r="H115" s="108"/>
      <c r="I115" s="107"/>
      <c r="J115" s="108"/>
      <c r="K115" s="107"/>
      <c r="L115" s="108"/>
      <c r="M115" s="107"/>
      <c r="N115" s="108"/>
      <c r="O115" s="107"/>
      <c r="P115" s="108"/>
      <c r="Q115" s="107"/>
      <c r="R115" s="107"/>
    </row>
    <row r="116" spans="1:18" ht="18.75" customHeight="1">
      <c r="A116" s="92"/>
      <c r="B116" s="95"/>
      <c r="C116" s="322" t="s">
        <v>367</v>
      </c>
      <c r="D116" s="170"/>
      <c r="E116" s="170"/>
      <c r="F116" s="62" t="s">
        <v>48</v>
      </c>
      <c r="G116" s="109"/>
      <c r="H116" s="110"/>
      <c r="I116" s="109"/>
      <c r="J116" s="110"/>
      <c r="K116" s="109"/>
      <c r="L116" s="110"/>
      <c r="M116" s="109"/>
      <c r="N116" s="110"/>
      <c r="O116" s="109"/>
      <c r="P116" s="110"/>
      <c r="Q116" s="109"/>
      <c r="R116" s="109"/>
    </row>
    <row r="117" spans="1:18" ht="18.75" customHeight="1">
      <c r="A117" s="92"/>
      <c r="B117" s="95"/>
      <c r="C117" s="322" t="s">
        <v>607</v>
      </c>
      <c r="D117" s="170"/>
      <c r="E117" s="170"/>
      <c r="F117" s="62"/>
      <c r="G117" s="109"/>
      <c r="H117" s="110"/>
      <c r="I117" s="109"/>
      <c r="J117" s="110"/>
      <c r="K117" s="109"/>
      <c r="L117" s="110"/>
      <c r="M117" s="109"/>
      <c r="N117" s="110"/>
      <c r="O117" s="109"/>
      <c r="P117" s="110"/>
      <c r="Q117" s="109"/>
      <c r="R117" s="109"/>
    </row>
    <row r="118" spans="1:18" ht="18.75" customHeight="1">
      <c r="A118" s="64"/>
      <c r="B118" s="62"/>
      <c r="C118" s="322" t="s">
        <v>608</v>
      </c>
      <c r="D118" s="170"/>
      <c r="E118" s="170"/>
      <c r="F118" s="62"/>
      <c r="G118" s="109"/>
      <c r="H118" s="110"/>
      <c r="I118" s="109"/>
      <c r="J118" s="110"/>
      <c r="K118" s="109"/>
      <c r="L118" s="110"/>
      <c r="M118" s="109"/>
      <c r="N118" s="110"/>
      <c r="O118" s="109"/>
      <c r="P118" s="110"/>
      <c r="Q118" s="109"/>
      <c r="R118" s="109"/>
    </row>
    <row r="119" spans="1:18" ht="20.25">
      <c r="A119" s="92"/>
      <c r="B119" s="62"/>
      <c r="C119" s="322" t="s">
        <v>609</v>
      </c>
      <c r="D119" s="170"/>
      <c r="E119" s="170"/>
      <c r="F119" s="92"/>
      <c r="G119" s="109"/>
      <c r="H119" s="110"/>
      <c r="I119" s="109"/>
      <c r="J119" s="110"/>
      <c r="K119" s="109"/>
      <c r="L119" s="110"/>
      <c r="M119" s="109"/>
      <c r="N119" s="110"/>
      <c r="O119" s="109"/>
      <c r="P119" s="110"/>
      <c r="Q119" s="109"/>
      <c r="R119" s="109"/>
    </row>
    <row r="120" spans="1:18" ht="20.25">
      <c r="A120" s="92"/>
      <c r="B120" s="62"/>
      <c r="C120" s="322" t="s">
        <v>610</v>
      </c>
      <c r="D120" s="170"/>
      <c r="E120" s="170"/>
      <c r="F120" s="92"/>
      <c r="G120" s="109"/>
      <c r="H120" s="110"/>
      <c r="I120" s="109"/>
      <c r="J120" s="110"/>
      <c r="K120" s="109"/>
      <c r="L120" s="110"/>
      <c r="M120" s="109"/>
      <c r="N120" s="110"/>
      <c r="O120" s="109"/>
      <c r="P120" s="110"/>
      <c r="Q120" s="109"/>
      <c r="R120" s="109"/>
    </row>
    <row r="121" spans="1:18" ht="20.25">
      <c r="A121" s="92"/>
      <c r="B121" s="62"/>
      <c r="C121" s="322" t="s">
        <v>611</v>
      </c>
      <c r="D121" s="170"/>
      <c r="E121" s="170"/>
      <c r="F121" s="92"/>
      <c r="G121" s="109"/>
      <c r="H121" s="110"/>
      <c r="I121" s="109"/>
      <c r="J121" s="110"/>
      <c r="K121" s="109"/>
      <c r="L121" s="110"/>
      <c r="M121" s="109"/>
      <c r="N121" s="110"/>
      <c r="O121" s="109"/>
      <c r="P121" s="110"/>
      <c r="Q121" s="109"/>
      <c r="R121" s="109"/>
    </row>
    <row r="122" spans="1:18" ht="20.25">
      <c r="A122" s="64"/>
      <c r="B122" s="62"/>
      <c r="C122" s="322" t="s">
        <v>612</v>
      </c>
      <c r="D122" s="170"/>
      <c r="E122" s="170"/>
      <c r="F122" s="92"/>
      <c r="G122" s="109"/>
      <c r="H122" s="110"/>
      <c r="I122" s="109"/>
      <c r="J122" s="110"/>
      <c r="K122" s="109"/>
      <c r="L122" s="110"/>
      <c r="M122" s="109"/>
      <c r="N122" s="110"/>
      <c r="O122" s="109"/>
      <c r="P122" s="110"/>
      <c r="Q122" s="109"/>
      <c r="R122" s="109"/>
    </row>
    <row r="123" spans="1:18" ht="20.25">
      <c r="A123" s="100"/>
      <c r="B123" s="104"/>
      <c r="C123" s="323" t="s">
        <v>613</v>
      </c>
      <c r="D123" s="171"/>
      <c r="E123" s="171"/>
      <c r="F123" s="100"/>
      <c r="G123" s="111"/>
      <c r="H123" s="112"/>
      <c r="I123" s="111"/>
      <c r="J123" s="112"/>
      <c r="K123" s="111"/>
      <c r="L123" s="112"/>
      <c r="M123" s="111"/>
      <c r="N123" s="112"/>
      <c r="O123" s="111"/>
      <c r="P123" s="112"/>
      <c r="Q123" s="111"/>
      <c r="R123" s="111"/>
    </row>
    <row r="124" spans="1:21" ht="20.25">
      <c r="A124" s="254">
        <v>23</v>
      </c>
      <c r="B124" s="329" t="s">
        <v>368</v>
      </c>
      <c r="C124" s="120" t="s">
        <v>369</v>
      </c>
      <c r="D124" s="61">
        <v>90000</v>
      </c>
      <c r="E124" s="54" t="s">
        <v>39</v>
      </c>
      <c r="F124" s="91" t="s">
        <v>47</v>
      </c>
      <c r="G124" s="107"/>
      <c r="H124" s="108"/>
      <c r="I124" s="107"/>
      <c r="J124" s="108"/>
      <c r="K124" s="107"/>
      <c r="L124" s="108"/>
      <c r="M124" s="107"/>
      <c r="N124" s="108"/>
      <c r="O124" s="107"/>
      <c r="P124" s="108"/>
      <c r="Q124" s="107"/>
      <c r="R124" s="107"/>
      <c r="T124" s="63" t="s">
        <v>811</v>
      </c>
      <c r="U124" s="63" t="s">
        <v>374</v>
      </c>
    </row>
    <row r="125" spans="1:22" ht="20.25">
      <c r="A125" s="92"/>
      <c r="B125" s="330"/>
      <c r="C125" s="118" t="s">
        <v>370</v>
      </c>
      <c r="D125" s="86"/>
      <c r="E125" s="49"/>
      <c r="F125" s="62" t="s">
        <v>48</v>
      </c>
      <c r="G125" s="109"/>
      <c r="H125" s="110"/>
      <c r="I125" s="109"/>
      <c r="J125" s="110"/>
      <c r="K125" s="109"/>
      <c r="L125" s="110"/>
      <c r="M125" s="109"/>
      <c r="N125" s="110"/>
      <c r="O125" s="109"/>
      <c r="P125" s="110"/>
      <c r="Q125" s="109"/>
      <c r="R125" s="109"/>
      <c r="T125" s="63">
        <v>100000</v>
      </c>
      <c r="U125" s="245">
        <v>80000</v>
      </c>
      <c r="V125" s="63" t="s">
        <v>178</v>
      </c>
    </row>
    <row r="126" spans="1:22" ht="20.25">
      <c r="A126" s="64"/>
      <c r="B126" s="330"/>
      <c r="C126" s="118" t="s">
        <v>371</v>
      </c>
      <c r="D126" s="86"/>
      <c r="E126" s="49"/>
      <c r="F126" s="62"/>
      <c r="G126" s="109"/>
      <c r="H126" s="110"/>
      <c r="I126" s="109"/>
      <c r="J126" s="110"/>
      <c r="K126" s="109"/>
      <c r="L126" s="110"/>
      <c r="M126" s="109"/>
      <c r="N126" s="110"/>
      <c r="O126" s="109"/>
      <c r="P126" s="110"/>
      <c r="Q126" s="109"/>
      <c r="R126" s="109"/>
      <c r="T126" s="63">
        <v>25000</v>
      </c>
      <c r="U126" s="245">
        <v>10000</v>
      </c>
      <c r="V126" s="63" t="s">
        <v>28</v>
      </c>
    </row>
    <row r="127" spans="1:21" ht="20.25">
      <c r="A127" s="258">
        <v>24</v>
      </c>
      <c r="B127" s="121" t="s">
        <v>133</v>
      </c>
      <c r="C127" s="172" t="s">
        <v>65</v>
      </c>
      <c r="D127" s="61">
        <v>175000</v>
      </c>
      <c r="E127" s="54" t="s">
        <v>39</v>
      </c>
      <c r="F127" s="91" t="s">
        <v>47</v>
      </c>
      <c r="G127" s="107"/>
      <c r="H127" s="108"/>
      <c r="I127" s="107"/>
      <c r="J127" s="108"/>
      <c r="K127" s="107"/>
      <c r="L127" s="108"/>
      <c r="M127" s="107"/>
      <c r="N127" s="108"/>
      <c r="O127" s="107"/>
      <c r="P127" s="108"/>
      <c r="Q127" s="107"/>
      <c r="R127" s="107"/>
      <c r="T127" s="63">
        <f>SUM(T125:T126)</f>
        <v>125000</v>
      </c>
      <c r="U127" s="245">
        <f>SUM(U125:U126)</f>
        <v>90000</v>
      </c>
    </row>
    <row r="128" spans="1:18" ht="20.25">
      <c r="A128" s="92"/>
      <c r="B128" s="122" t="s">
        <v>134</v>
      </c>
      <c r="C128" s="173" t="s">
        <v>136</v>
      </c>
      <c r="D128" s="86"/>
      <c r="E128" s="316"/>
      <c r="F128" s="62" t="s">
        <v>48</v>
      </c>
      <c r="G128" s="109"/>
      <c r="H128" s="110"/>
      <c r="I128" s="109"/>
      <c r="J128" s="110"/>
      <c r="K128" s="109"/>
      <c r="L128" s="110"/>
      <c r="M128" s="109"/>
      <c r="N128" s="110"/>
      <c r="O128" s="109"/>
      <c r="P128" s="110"/>
      <c r="Q128" s="109"/>
      <c r="R128" s="109"/>
    </row>
    <row r="129" spans="1:18" ht="20.25">
      <c r="A129" s="100"/>
      <c r="B129" s="312"/>
      <c r="C129" s="331" t="s">
        <v>135</v>
      </c>
      <c r="D129" s="250"/>
      <c r="E129" s="317"/>
      <c r="F129" s="101"/>
      <c r="G129" s="111"/>
      <c r="H129" s="112"/>
      <c r="I129" s="111"/>
      <c r="J129" s="112"/>
      <c r="K129" s="111"/>
      <c r="L129" s="112"/>
      <c r="M129" s="111"/>
      <c r="N129" s="112"/>
      <c r="O129" s="111"/>
      <c r="P129" s="112"/>
      <c r="Q129" s="111"/>
      <c r="R129" s="111"/>
    </row>
    <row r="130" spans="1:18" ht="20.25">
      <c r="A130" s="258">
        <v>25</v>
      </c>
      <c r="B130" s="102" t="s">
        <v>137</v>
      </c>
      <c r="C130" s="120" t="s">
        <v>139</v>
      </c>
      <c r="D130" s="37">
        <v>3000</v>
      </c>
      <c r="E130" s="128" t="s">
        <v>39</v>
      </c>
      <c r="F130" s="91" t="s">
        <v>47</v>
      </c>
      <c r="G130" s="107"/>
      <c r="H130" s="108"/>
      <c r="I130" s="107"/>
      <c r="J130" s="108"/>
      <c r="K130" s="107"/>
      <c r="L130" s="108"/>
      <c r="M130" s="107"/>
      <c r="N130" s="108"/>
      <c r="O130" s="107"/>
      <c r="P130" s="108"/>
      <c r="Q130" s="107"/>
      <c r="R130" s="107"/>
    </row>
    <row r="131" spans="1:18" ht="20.25">
      <c r="A131" s="100"/>
      <c r="B131" s="103" t="s">
        <v>138</v>
      </c>
      <c r="C131" s="119" t="s">
        <v>372</v>
      </c>
      <c r="D131" s="113"/>
      <c r="E131" s="70"/>
      <c r="F131" s="104"/>
      <c r="G131" s="111"/>
      <c r="H131" s="112"/>
      <c r="I131" s="111"/>
      <c r="J131" s="112"/>
      <c r="K131" s="111"/>
      <c r="L131" s="112"/>
      <c r="M131" s="111"/>
      <c r="N131" s="112"/>
      <c r="O131" s="111"/>
      <c r="P131" s="112"/>
      <c r="Q131" s="111"/>
      <c r="R131" s="111"/>
    </row>
    <row r="132" spans="1:24" ht="20.25">
      <c r="A132" s="258">
        <v>26</v>
      </c>
      <c r="B132" s="116" t="s">
        <v>66</v>
      </c>
      <c r="C132" s="121" t="s">
        <v>148</v>
      </c>
      <c r="D132" s="73">
        <v>49000</v>
      </c>
      <c r="E132" s="128" t="s">
        <v>39</v>
      </c>
      <c r="F132" s="91" t="s">
        <v>47</v>
      </c>
      <c r="G132" s="181"/>
      <c r="H132" s="175"/>
      <c r="I132" s="181"/>
      <c r="J132" s="175"/>
      <c r="K132" s="181"/>
      <c r="L132" s="175"/>
      <c r="M132" s="181"/>
      <c r="N132" s="175"/>
      <c r="O132" s="181"/>
      <c r="P132" s="175"/>
      <c r="Q132" s="181"/>
      <c r="R132" s="175"/>
      <c r="T132" s="63" t="s">
        <v>183</v>
      </c>
      <c r="U132" s="63" t="s">
        <v>598</v>
      </c>
      <c r="V132" s="63" t="s">
        <v>812</v>
      </c>
      <c r="W132" s="63" t="s">
        <v>37</v>
      </c>
      <c r="X132" s="63" t="s">
        <v>813</v>
      </c>
    </row>
    <row r="133" spans="1:25" ht="20.25">
      <c r="A133" s="100"/>
      <c r="B133" s="59"/>
      <c r="C133" s="123" t="s">
        <v>179</v>
      </c>
      <c r="D133" s="264"/>
      <c r="E133" s="174"/>
      <c r="F133" s="104" t="s">
        <v>48</v>
      </c>
      <c r="G133" s="179"/>
      <c r="H133" s="59"/>
      <c r="I133" s="179"/>
      <c r="J133" s="59"/>
      <c r="K133" s="179"/>
      <c r="L133" s="59"/>
      <c r="M133" s="179"/>
      <c r="N133" s="59"/>
      <c r="O133" s="179"/>
      <c r="P133" s="59"/>
      <c r="Q133" s="179"/>
      <c r="R133" s="59"/>
      <c r="T133" s="63">
        <v>30000</v>
      </c>
      <c r="U133" s="245">
        <v>10000</v>
      </c>
      <c r="V133" s="63">
        <v>20000</v>
      </c>
      <c r="W133" s="63">
        <v>70000</v>
      </c>
      <c r="X133" s="63">
        <v>20000</v>
      </c>
      <c r="Y133" s="63" t="s">
        <v>178</v>
      </c>
    </row>
    <row r="134" spans="1:25" ht="20.25">
      <c r="A134" s="258">
        <v>27</v>
      </c>
      <c r="B134" s="332" t="s">
        <v>68</v>
      </c>
      <c r="C134" s="120" t="s">
        <v>149</v>
      </c>
      <c r="D134" s="37">
        <v>15000</v>
      </c>
      <c r="E134" s="128" t="s">
        <v>39</v>
      </c>
      <c r="F134" s="91" t="s">
        <v>47</v>
      </c>
      <c r="G134" s="107"/>
      <c r="H134" s="108"/>
      <c r="I134" s="107"/>
      <c r="J134" s="108"/>
      <c r="K134" s="107"/>
      <c r="L134" s="108"/>
      <c r="M134" s="107"/>
      <c r="N134" s="108"/>
      <c r="O134" s="107"/>
      <c r="P134" s="108"/>
      <c r="Q134" s="107"/>
      <c r="R134" s="107"/>
      <c r="T134" s="63">
        <v>15000</v>
      </c>
      <c r="U134" s="245"/>
      <c r="X134" s="63">
        <v>10000</v>
      </c>
      <c r="Y134" s="63" t="s">
        <v>28</v>
      </c>
    </row>
    <row r="135" spans="1:25" ht="20.25">
      <c r="A135" s="92"/>
      <c r="B135" s="269"/>
      <c r="C135" s="118" t="s">
        <v>150</v>
      </c>
      <c r="D135" s="49"/>
      <c r="E135" s="53"/>
      <c r="F135" s="62" t="s">
        <v>48</v>
      </c>
      <c r="G135" s="109"/>
      <c r="H135" s="110"/>
      <c r="I135" s="109"/>
      <c r="J135" s="110"/>
      <c r="K135" s="109"/>
      <c r="L135" s="110"/>
      <c r="M135" s="109"/>
      <c r="N135" s="110"/>
      <c r="O135" s="109"/>
      <c r="P135" s="110"/>
      <c r="Q135" s="109"/>
      <c r="R135" s="109"/>
      <c r="T135" s="63">
        <v>4000</v>
      </c>
      <c r="U135" s="245">
        <v>5000</v>
      </c>
      <c r="V135" s="63">
        <v>30000</v>
      </c>
      <c r="W135" s="63">
        <v>50000</v>
      </c>
      <c r="X135" s="63">
        <v>10000</v>
      </c>
      <c r="Y135" s="63" t="s">
        <v>29</v>
      </c>
    </row>
    <row r="136" spans="1:24" ht="20.25">
      <c r="A136" s="100"/>
      <c r="B136" s="270"/>
      <c r="C136" s="119" t="s">
        <v>69</v>
      </c>
      <c r="D136" s="113"/>
      <c r="E136" s="70"/>
      <c r="F136" s="104"/>
      <c r="G136" s="111"/>
      <c r="H136" s="112"/>
      <c r="I136" s="111"/>
      <c r="J136" s="112"/>
      <c r="K136" s="111"/>
      <c r="L136" s="112"/>
      <c r="M136" s="111"/>
      <c r="N136" s="112"/>
      <c r="O136" s="111"/>
      <c r="P136" s="112"/>
      <c r="Q136" s="111"/>
      <c r="R136" s="111"/>
      <c r="T136" s="63">
        <f>SUM(T133:T135)</f>
        <v>49000</v>
      </c>
      <c r="U136" s="245">
        <f>SUM(U133:U135)</f>
        <v>15000</v>
      </c>
      <c r="V136" s="63">
        <f>SUM(V133:V135)</f>
        <v>50000</v>
      </c>
      <c r="W136" s="63">
        <f>SUM(W133:W135)</f>
        <v>120000</v>
      </c>
      <c r="X136" s="63">
        <f>SUM(X133:X135)</f>
        <v>40000</v>
      </c>
    </row>
    <row r="137" spans="1:18" ht="20.25">
      <c r="A137" s="258">
        <v>28</v>
      </c>
      <c r="B137" s="102" t="s">
        <v>70</v>
      </c>
      <c r="C137" s="120" t="s">
        <v>152</v>
      </c>
      <c r="D137" s="37">
        <v>40000</v>
      </c>
      <c r="E137" s="128" t="s">
        <v>39</v>
      </c>
      <c r="F137" s="91" t="s">
        <v>47</v>
      </c>
      <c r="G137" s="107"/>
      <c r="H137" s="108"/>
      <c r="I137" s="107"/>
      <c r="J137" s="108"/>
      <c r="K137" s="107"/>
      <c r="L137" s="108"/>
      <c r="M137" s="107"/>
      <c r="N137" s="108"/>
      <c r="O137" s="107"/>
      <c r="P137" s="108"/>
      <c r="Q137" s="107"/>
      <c r="R137" s="107"/>
    </row>
    <row r="138" spans="1:18" ht="20.25">
      <c r="A138" s="100"/>
      <c r="B138" s="103"/>
      <c r="C138" s="119" t="s">
        <v>153</v>
      </c>
      <c r="D138" s="113"/>
      <c r="E138" s="70"/>
      <c r="F138" s="104"/>
      <c r="G138" s="111"/>
      <c r="H138" s="112"/>
      <c r="I138" s="111"/>
      <c r="J138" s="112"/>
      <c r="K138" s="111"/>
      <c r="L138" s="112"/>
      <c r="M138" s="111"/>
      <c r="N138" s="112"/>
      <c r="O138" s="111"/>
      <c r="P138" s="112"/>
      <c r="Q138" s="111"/>
      <c r="R138" s="111"/>
    </row>
    <row r="139" spans="1:18" ht="20.25">
      <c r="A139" s="368">
        <v>29</v>
      </c>
      <c r="B139" s="368"/>
      <c r="C139" s="368"/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</row>
    <row r="140" spans="1:18" ht="20.25">
      <c r="A140" s="333"/>
      <c r="B140" s="216" t="s">
        <v>841</v>
      </c>
      <c r="C140" s="30"/>
      <c r="D140" s="31"/>
      <c r="E140" s="129"/>
      <c r="F140" s="225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23" ht="20.25">
      <c r="A141" s="80" t="s">
        <v>89</v>
      </c>
      <c r="B141" s="369" t="s">
        <v>3</v>
      </c>
      <c r="C141" s="369" t="s">
        <v>4</v>
      </c>
      <c r="D141" s="371" t="s">
        <v>19</v>
      </c>
      <c r="E141" s="371" t="s">
        <v>5</v>
      </c>
      <c r="F141" s="373" t="s">
        <v>25</v>
      </c>
      <c r="G141" s="396" t="s">
        <v>480</v>
      </c>
      <c r="H141" s="387"/>
      <c r="I141" s="388"/>
      <c r="J141" s="387" t="s">
        <v>686</v>
      </c>
      <c r="K141" s="387"/>
      <c r="L141" s="387"/>
      <c r="M141" s="387"/>
      <c r="N141" s="387"/>
      <c r="O141" s="387"/>
      <c r="P141" s="387"/>
      <c r="Q141" s="387"/>
      <c r="R141" s="388"/>
      <c r="W141" s="63">
        <v>3</v>
      </c>
    </row>
    <row r="142" spans="1:18" ht="20.25">
      <c r="A142" s="81" t="s">
        <v>90</v>
      </c>
      <c r="B142" s="370"/>
      <c r="C142" s="370"/>
      <c r="D142" s="372"/>
      <c r="E142" s="372"/>
      <c r="F142" s="374"/>
      <c r="G142" s="50" t="s">
        <v>17</v>
      </c>
      <c r="H142" s="50" t="s">
        <v>16</v>
      </c>
      <c r="I142" s="50" t="s">
        <v>15</v>
      </c>
      <c r="J142" s="50" t="s">
        <v>14</v>
      </c>
      <c r="K142" s="50" t="s">
        <v>12</v>
      </c>
      <c r="L142" s="50" t="s">
        <v>13</v>
      </c>
      <c r="M142" s="50" t="s">
        <v>11</v>
      </c>
      <c r="N142" s="50" t="s">
        <v>10</v>
      </c>
      <c r="O142" s="50" t="s">
        <v>9</v>
      </c>
      <c r="P142" s="50" t="s">
        <v>8</v>
      </c>
      <c r="Q142" s="50" t="s">
        <v>6</v>
      </c>
      <c r="R142" s="50" t="s">
        <v>7</v>
      </c>
    </row>
    <row r="143" spans="1:18" ht="20.25">
      <c r="A143" s="258">
        <v>29</v>
      </c>
      <c r="B143" s="102" t="s">
        <v>140</v>
      </c>
      <c r="C143" s="120" t="s">
        <v>141</v>
      </c>
      <c r="D143" s="37">
        <v>100000</v>
      </c>
      <c r="E143" s="128" t="s">
        <v>39</v>
      </c>
      <c r="F143" s="91" t="s">
        <v>47</v>
      </c>
      <c r="G143" s="107"/>
      <c r="H143" s="108"/>
      <c r="I143" s="107"/>
      <c r="J143" s="108"/>
      <c r="K143" s="107"/>
      <c r="L143" s="108"/>
      <c r="M143" s="107"/>
      <c r="N143" s="108"/>
      <c r="O143" s="107"/>
      <c r="P143" s="108"/>
      <c r="Q143" s="107"/>
      <c r="R143" s="107"/>
    </row>
    <row r="144" spans="1:18" ht="20.25">
      <c r="A144" s="100"/>
      <c r="B144" s="105"/>
      <c r="C144" s="119" t="s">
        <v>142</v>
      </c>
      <c r="D144" s="113"/>
      <c r="E144" s="53"/>
      <c r="F144" s="62" t="s">
        <v>48</v>
      </c>
      <c r="G144" s="111"/>
      <c r="H144" s="112"/>
      <c r="I144" s="111"/>
      <c r="J144" s="112"/>
      <c r="K144" s="111"/>
      <c r="L144" s="112"/>
      <c r="M144" s="111"/>
      <c r="N144" s="112"/>
      <c r="O144" s="111"/>
      <c r="P144" s="112"/>
      <c r="Q144" s="111"/>
      <c r="R144" s="111"/>
    </row>
    <row r="145" spans="1:23" ht="20.25" customHeight="1">
      <c r="A145" s="258">
        <v>30</v>
      </c>
      <c r="B145" s="102" t="s">
        <v>71</v>
      </c>
      <c r="C145" s="120" t="s">
        <v>72</v>
      </c>
      <c r="D145" s="37">
        <v>30000</v>
      </c>
      <c r="E145" s="128" t="s">
        <v>39</v>
      </c>
      <c r="F145" s="91" t="s">
        <v>47</v>
      </c>
      <c r="G145" s="107"/>
      <c r="H145" s="108"/>
      <c r="I145" s="107"/>
      <c r="J145" s="108"/>
      <c r="K145" s="107"/>
      <c r="L145" s="108"/>
      <c r="M145" s="107"/>
      <c r="N145" s="108"/>
      <c r="O145" s="107"/>
      <c r="P145" s="108"/>
      <c r="Q145" s="107"/>
      <c r="R145" s="107"/>
      <c r="W145" s="63" t="s">
        <v>374</v>
      </c>
    </row>
    <row r="146" spans="1:24" ht="20.25">
      <c r="A146" s="92"/>
      <c r="B146" s="105"/>
      <c r="C146" s="118" t="s">
        <v>151</v>
      </c>
      <c r="D146" s="49"/>
      <c r="E146" s="53"/>
      <c r="F146" s="62"/>
      <c r="G146" s="109"/>
      <c r="H146" s="110"/>
      <c r="I146" s="109"/>
      <c r="J146" s="110"/>
      <c r="K146" s="109"/>
      <c r="L146" s="110"/>
      <c r="M146" s="109"/>
      <c r="N146" s="110"/>
      <c r="O146" s="109"/>
      <c r="P146" s="110"/>
      <c r="Q146" s="109"/>
      <c r="R146" s="109"/>
      <c r="T146" s="245"/>
      <c r="U146" s="245">
        <v>60000</v>
      </c>
      <c r="V146" s="245" t="s">
        <v>178</v>
      </c>
      <c r="W146" s="245">
        <v>50000</v>
      </c>
      <c r="X146" s="245"/>
    </row>
    <row r="147" spans="1:24" ht="20.25">
      <c r="A147" s="100"/>
      <c r="B147" s="103"/>
      <c r="C147" s="119" t="s">
        <v>74</v>
      </c>
      <c r="D147" s="113"/>
      <c r="E147" s="70"/>
      <c r="F147" s="104"/>
      <c r="G147" s="111"/>
      <c r="H147" s="112"/>
      <c r="I147" s="111"/>
      <c r="J147" s="112"/>
      <c r="K147" s="111"/>
      <c r="L147" s="112"/>
      <c r="M147" s="111"/>
      <c r="N147" s="112"/>
      <c r="O147" s="111"/>
      <c r="P147" s="112"/>
      <c r="Q147" s="111"/>
      <c r="R147" s="111"/>
      <c r="T147" s="245"/>
      <c r="U147" s="245">
        <v>10000</v>
      </c>
      <c r="V147" s="245" t="s">
        <v>28</v>
      </c>
      <c r="W147" s="245">
        <v>20000</v>
      </c>
      <c r="X147" s="245"/>
    </row>
    <row r="148" spans="1:24" ht="20.25">
      <c r="A148" s="258">
        <v>31</v>
      </c>
      <c r="B148" s="102" t="s">
        <v>75</v>
      </c>
      <c r="C148" s="120" t="s">
        <v>76</v>
      </c>
      <c r="D148" s="37">
        <v>50000</v>
      </c>
      <c r="E148" s="128" t="s">
        <v>39</v>
      </c>
      <c r="F148" s="91" t="s">
        <v>47</v>
      </c>
      <c r="G148" s="107"/>
      <c r="H148" s="108"/>
      <c r="I148" s="107"/>
      <c r="J148" s="108"/>
      <c r="K148" s="334"/>
      <c r="L148" s="107"/>
      <c r="M148" s="107"/>
      <c r="N148" s="108"/>
      <c r="O148" s="107"/>
      <c r="P148" s="108"/>
      <c r="Q148" s="107"/>
      <c r="R148" s="240"/>
      <c r="T148" s="245"/>
      <c r="U148" s="245"/>
      <c r="V148" s="245"/>
      <c r="W148" s="245"/>
      <c r="X148" s="245"/>
    </row>
    <row r="149" spans="1:24" ht="20.25">
      <c r="A149" s="92"/>
      <c r="B149" s="105"/>
      <c r="C149" s="118" t="s">
        <v>154</v>
      </c>
      <c r="D149" s="49"/>
      <c r="E149" s="53"/>
      <c r="F149" s="62" t="s">
        <v>48</v>
      </c>
      <c r="G149" s="109"/>
      <c r="H149" s="110"/>
      <c r="I149" s="109"/>
      <c r="J149" s="110"/>
      <c r="K149" s="335"/>
      <c r="L149" s="109"/>
      <c r="M149" s="109"/>
      <c r="N149" s="110"/>
      <c r="O149" s="109"/>
      <c r="P149" s="110"/>
      <c r="Q149" s="109"/>
      <c r="R149" s="241"/>
      <c r="T149" s="245"/>
      <c r="U149" s="245"/>
      <c r="V149" s="245"/>
      <c r="W149" s="245"/>
      <c r="X149" s="245"/>
    </row>
    <row r="150" spans="1:24" ht="20.25">
      <c r="A150" s="59"/>
      <c r="B150" s="336"/>
      <c r="C150" s="119" t="s">
        <v>77</v>
      </c>
      <c r="D150" s="113"/>
      <c r="E150" s="71"/>
      <c r="F150" s="104"/>
      <c r="G150" s="111"/>
      <c r="H150" s="112"/>
      <c r="I150" s="111"/>
      <c r="J150" s="100"/>
      <c r="K150" s="103"/>
      <c r="L150" s="111"/>
      <c r="M150" s="111"/>
      <c r="N150" s="112"/>
      <c r="O150" s="111"/>
      <c r="P150" s="112"/>
      <c r="Q150" s="111"/>
      <c r="R150" s="242"/>
      <c r="T150" s="245"/>
      <c r="U150" s="245"/>
      <c r="V150" s="245"/>
      <c r="W150" s="245"/>
      <c r="X150" s="245" t="s">
        <v>178</v>
      </c>
    </row>
    <row r="151" spans="1:24" ht="20.25">
      <c r="A151" s="261">
        <v>32</v>
      </c>
      <c r="B151" s="116" t="s">
        <v>155</v>
      </c>
      <c r="C151" s="319" t="s">
        <v>79</v>
      </c>
      <c r="D151" s="73">
        <v>120000</v>
      </c>
      <c r="E151" s="128" t="s">
        <v>39</v>
      </c>
      <c r="F151" s="91" t="s">
        <v>47</v>
      </c>
      <c r="G151" s="181"/>
      <c r="H151" s="175"/>
      <c r="I151" s="181"/>
      <c r="J151" s="175"/>
      <c r="K151" s="181"/>
      <c r="L151" s="175"/>
      <c r="M151" s="181"/>
      <c r="N151" s="175"/>
      <c r="O151" s="181"/>
      <c r="P151" s="175"/>
      <c r="Q151" s="181"/>
      <c r="R151" s="175"/>
      <c r="T151" s="245"/>
      <c r="U151" s="245"/>
      <c r="V151" s="245"/>
      <c r="W151" s="245"/>
      <c r="X151" s="245" t="s">
        <v>28</v>
      </c>
    </row>
    <row r="152" spans="1:24" ht="20.25">
      <c r="A152" s="117"/>
      <c r="B152" s="64"/>
      <c r="C152" s="319" t="s">
        <v>156</v>
      </c>
      <c r="D152" s="263"/>
      <c r="E152" s="129"/>
      <c r="F152" s="62" t="s">
        <v>48</v>
      </c>
      <c r="G152" s="33"/>
      <c r="H152" s="64"/>
      <c r="I152" s="33"/>
      <c r="J152" s="64"/>
      <c r="K152" s="33"/>
      <c r="L152" s="64"/>
      <c r="M152" s="33"/>
      <c r="N152" s="64"/>
      <c r="O152" s="33"/>
      <c r="P152" s="64"/>
      <c r="Q152" s="33"/>
      <c r="R152" s="64"/>
      <c r="T152" s="245"/>
      <c r="U152" s="245"/>
      <c r="V152" s="245"/>
      <c r="W152" s="245"/>
      <c r="X152" s="245" t="s">
        <v>29</v>
      </c>
    </row>
    <row r="153" spans="1:24" ht="20.25">
      <c r="A153" s="177"/>
      <c r="B153" s="59"/>
      <c r="C153" s="123" t="s">
        <v>80</v>
      </c>
      <c r="D153" s="264"/>
      <c r="E153" s="174"/>
      <c r="F153" s="337"/>
      <c r="G153" s="179"/>
      <c r="H153" s="59"/>
      <c r="I153" s="179"/>
      <c r="J153" s="59"/>
      <c r="K153" s="179"/>
      <c r="L153" s="59"/>
      <c r="M153" s="179"/>
      <c r="N153" s="59"/>
      <c r="O153" s="179"/>
      <c r="P153" s="59"/>
      <c r="Q153" s="179"/>
      <c r="R153" s="59"/>
      <c r="T153" s="245"/>
      <c r="U153" s="245"/>
      <c r="V153" s="245"/>
      <c r="W153" s="245"/>
      <c r="X153" s="245"/>
    </row>
    <row r="154" spans="1:24" ht="20.25">
      <c r="A154" s="258">
        <v>33</v>
      </c>
      <c r="B154" s="102" t="s">
        <v>157</v>
      </c>
      <c r="C154" s="120" t="s">
        <v>158</v>
      </c>
      <c r="D154" s="37">
        <v>40000</v>
      </c>
      <c r="E154" s="128" t="s">
        <v>39</v>
      </c>
      <c r="F154" s="91" t="s">
        <v>47</v>
      </c>
      <c r="G154" s="107"/>
      <c r="H154" s="108"/>
      <c r="I154" s="107"/>
      <c r="J154" s="108"/>
      <c r="K154" s="107"/>
      <c r="L154" s="108"/>
      <c r="M154" s="107"/>
      <c r="N154" s="108"/>
      <c r="O154" s="107"/>
      <c r="P154" s="108"/>
      <c r="Q154" s="107"/>
      <c r="R154" s="107"/>
      <c r="T154" s="245"/>
      <c r="U154" s="245"/>
      <c r="V154" s="245"/>
      <c r="W154" s="245"/>
      <c r="X154" s="245"/>
    </row>
    <row r="155" spans="1:24" ht="18.75" customHeight="1">
      <c r="A155" s="92"/>
      <c r="B155" s="105"/>
      <c r="C155" s="119" t="s">
        <v>159</v>
      </c>
      <c r="D155" s="49"/>
      <c r="E155" s="53"/>
      <c r="F155" s="62" t="s">
        <v>48</v>
      </c>
      <c r="G155" s="109"/>
      <c r="H155" s="110"/>
      <c r="I155" s="109"/>
      <c r="J155" s="110"/>
      <c r="K155" s="109"/>
      <c r="L155" s="110"/>
      <c r="M155" s="109"/>
      <c r="N155" s="110"/>
      <c r="O155" s="109"/>
      <c r="P155" s="110"/>
      <c r="Q155" s="109"/>
      <c r="R155" s="109"/>
      <c r="T155" s="245"/>
      <c r="U155" s="338" t="s">
        <v>175</v>
      </c>
      <c r="V155" s="245"/>
      <c r="W155" s="245"/>
      <c r="X155" s="245"/>
    </row>
    <row r="156" spans="1:24" ht="20.25">
      <c r="A156" s="258">
        <v>34</v>
      </c>
      <c r="B156" s="102" t="s">
        <v>160</v>
      </c>
      <c r="C156" s="120" t="s">
        <v>161</v>
      </c>
      <c r="D156" s="37">
        <v>10000</v>
      </c>
      <c r="E156" s="128" t="s">
        <v>39</v>
      </c>
      <c r="F156" s="91" t="s">
        <v>47</v>
      </c>
      <c r="G156" s="107"/>
      <c r="H156" s="108"/>
      <c r="I156" s="107"/>
      <c r="J156" s="108"/>
      <c r="K156" s="107"/>
      <c r="L156" s="108"/>
      <c r="M156" s="107"/>
      <c r="N156" s="108"/>
      <c r="O156" s="107"/>
      <c r="P156" s="108"/>
      <c r="Q156" s="107"/>
      <c r="R156" s="107"/>
      <c r="T156" s="245"/>
      <c r="U156" s="338"/>
      <c r="V156" s="245"/>
      <c r="W156" s="245"/>
      <c r="X156" s="245"/>
    </row>
    <row r="157" spans="1:24" ht="20.25">
      <c r="A157" s="100"/>
      <c r="B157" s="103"/>
      <c r="C157" s="119" t="s">
        <v>162</v>
      </c>
      <c r="D157" s="113"/>
      <c r="E157" s="70"/>
      <c r="F157" s="104"/>
      <c r="G157" s="111"/>
      <c r="H157" s="112"/>
      <c r="I157" s="111"/>
      <c r="J157" s="112"/>
      <c r="K157" s="111"/>
      <c r="L157" s="112"/>
      <c r="M157" s="111"/>
      <c r="N157" s="112"/>
      <c r="O157" s="111"/>
      <c r="P157" s="112"/>
      <c r="Q157" s="111"/>
      <c r="R157" s="111"/>
      <c r="T157" s="245"/>
      <c r="U157" s="245"/>
      <c r="V157" s="245"/>
      <c r="W157" s="245"/>
      <c r="X157" s="245"/>
    </row>
    <row r="158" spans="1:21" ht="20.25">
      <c r="A158" s="92">
        <v>35</v>
      </c>
      <c r="B158" s="105" t="s">
        <v>81</v>
      </c>
      <c r="C158" s="120" t="s">
        <v>163</v>
      </c>
      <c r="D158" s="49">
        <v>280000</v>
      </c>
      <c r="E158" s="128" t="s">
        <v>39</v>
      </c>
      <c r="F158" s="91" t="s">
        <v>47</v>
      </c>
      <c r="G158" s="109"/>
      <c r="H158" s="110"/>
      <c r="I158" s="109"/>
      <c r="J158" s="110"/>
      <c r="K158" s="109"/>
      <c r="L158" s="110"/>
      <c r="M158" s="109"/>
      <c r="N158" s="110"/>
      <c r="O158" s="109"/>
      <c r="P158" s="110"/>
      <c r="Q158" s="109"/>
      <c r="R158" s="109"/>
      <c r="U158" s="339"/>
    </row>
    <row r="159" spans="1:18" ht="18" customHeight="1">
      <c r="A159" s="100"/>
      <c r="B159" s="103"/>
      <c r="C159" s="119" t="s">
        <v>164</v>
      </c>
      <c r="D159" s="113"/>
      <c r="E159" s="250"/>
      <c r="F159" s="104"/>
      <c r="G159" s="111"/>
      <c r="H159" s="112"/>
      <c r="I159" s="111"/>
      <c r="J159" s="112"/>
      <c r="K159" s="111"/>
      <c r="L159" s="112"/>
      <c r="M159" s="111"/>
      <c r="N159" s="112"/>
      <c r="O159" s="111"/>
      <c r="P159" s="112"/>
      <c r="Q159" s="111"/>
      <c r="R159" s="111"/>
    </row>
    <row r="160" spans="1:18" ht="19.5" customHeight="1">
      <c r="A160" s="340">
        <v>36</v>
      </c>
      <c r="B160" s="116" t="s">
        <v>165</v>
      </c>
      <c r="C160" s="120" t="s">
        <v>166</v>
      </c>
      <c r="D160" s="73">
        <v>5000</v>
      </c>
      <c r="E160" s="128" t="s">
        <v>39</v>
      </c>
      <c r="F160" s="91" t="s">
        <v>47</v>
      </c>
      <c r="G160" s="181"/>
      <c r="H160" s="175"/>
      <c r="I160" s="181"/>
      <c r="J160" s="175"/>
      <c r="K160" s="181"/>
      <c r="L160" s="175"/>
      <c r="M160" s="181"/>
      <c r="N160" s="175"/>
      <c r="O160" s="181"/>
      <c r="P160" s="175"/>
      <c r="Q160" s="181"/>
      <c r="R160" s="175"/>
    </row>
    <row r="161" spans="1:18" ht="19.5" customHeight="1">
      <c r="A161" s="177"/>
      <c r="B161" s="59"/>
      <c r="C161" s="119" t="s">
        <v>167</v>
      </c>
      <c r="D161" s="264"/>
      <c r="E161" s="174"/>
      <c r="F161" s="337"/>
      <c r="G161" s="179"/>
      <c r="H161" s="59"/>
      <c r="I161" s="179"/>
      <c r="J161" s="59"/>
      <c r="K161" s="179"/>
      <c r="L161" s="59"/>
      <c r="M161" s="179"/>
      <c r="N161" s="59"/>
      <c r="O161" s="179"/>
      <c r="P161" s="59"/>
      <c r="Q161" s="179"/>
      <c r="R161" s="59"/>
    </row>
    <row r="162" spans="1:18" ht="19.5" customHeight="1">
      <c r="A162" s="258">
        <v>37</v>
      </c>
      <c r="B162" s="102" t="s">
        <v>83</v>
      </c>
      <c r="C162" s="120" t="s">
        <v>168</v>
      </c>
      <c r="D162" s="37">
        <v>31000</v>
      </c>
      <c r="E162" s="128" t="s">
        <v>39</v>
      </c>
      <c r="F162" s="91" t="s">
        <v>47</v>
      </c>
      <c r="G162" s="107"/>
      <c r="H162" s="108"/>
      <c r="I162" s="107"/>
      <c r="J162" s="108"/>
      <c r="K162" s="107"/>
      <c r="L162" s="108"/>
      <c r="M162" s="107"/>
      <c r="N162" s="108"/>
      <c r="O162" s="107"/>
      <c r="P162" s="108"/>
      <c r="Q162" s="107"/>
      <c r="R162" s="107"/>
    </row>
    <row r="163" spans="1:18" ht="19.5" customHeight="1">
      <c r="A163" s="100"/>
      <c r="B163" s="103"/>
      <c r="C163" s="119" t="s">
        <v>169</v>
      </c>
      <c r="D163" s="113"/>
      <c r="E163" s="70"/>
      <c r="F163" s="104" t="s">
        <v>48</v>
      </c>
      <c r="G163" s="111"/>
      <c r="H163" s="112"/>
      <c r="I163" s="111"/>
      <c r="J163" s="112"/>
      <c r="K163" s="111"/>
      <c r="L163" s="112"/>
      <c r="M163" s="111"/>
      <c r="N163" s="112"/>
      <c r="O163" s="111"/>
      <c r="P163" s="112"/>
      <c r="Q163" s="111"/>
      <c r="R163" s="111"/>
    </row>
    <row r="164" spans="1:18" ht="19.5" customHeight="1">
      <c r="A164" s="145"/>
      <c r="B164" s="105"/>
      <c r="C164" s="122"/>
      <c r="D164" s="86"/>
      <c r="E164" s="53"/>
      <c r="F164" s="77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</row>
    <row r="165" spans="1:18" ht="19.5" customHeight="1">
      <c r="A165" s="145"/>
      <c r="B165" s="105"/>
      <c r="C165" s="122"/>
      <c r="D165" s="86"/>
      <c r="E165" s="53"/>
      <c r="F165" s="77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</row>
    <row r="166" spans="1:18" ht="19.5" customHeight="1">
      <c r="A166" s="145"/>
      <c r="B166" s="105"/>
      <c r="C166" s="122"/>
      <c r="D166" s="86"/>
      <c r="E166" s="53"/>
      <c r="F166" s="77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</row>
    <row r="167" spans="1:18" ht="19.5" customHeight="1">
      <c r="A167" s="368">
        <v>30</v>
      </c>
      <c r="B167" s="368"/>
      <c r="C167" s="368"/>
      <c r="D167" s="368"/>
      <c r="E167" s="368"/>
      <c r="F167" s="368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368"/>
      <c r="R167" s="368"/>
    </row>
    <row r="168" spans="1:18" ht="19.5" customHeight="1">
      <c r="A168" s="333"/>
      <c r="B168" s="216" t="s">
        <v>841</v>
      </c>
      <c r="C168" s="30"/>
      <c r="D168" s="31"/>
      <c r="E168" s="129"/>
      <c r="F168" s="225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  <row r="169" spans="1:18" ht="19.5" customHeight="1">
      <c r="A169" s="80" t="s">
        <v>89</v>
      </c>
      <c r="B169" s="369" t="s">
        <v>3</v>
      </c>
      <c r="C169" s="369" t="s">
        <v>4</v>
      </c>
      <c r="D169" s="371" t="s">
        <v>19</v>
      </c>
      <c r="E169" s="371" t="s">
        <v>5</v>
      </c>
      <c r="F169" s="373" t="s">
        <v>25</v>
      </c>
      <c r="G169" s="396" t="s">
        <v>480</v>
      </c>
      <c r="H169" s="387"/>
      <c r="I169" s="388"/>
      <c r="J169" s="387" t="s">
        <v>686</v>
      </c>
      <c r="K169" s="387"/>
      <c r="L169" s="387"/>
      <c r="M169" s="387"/>
      <c r="N169" s="387"/>
      <c r="O169" s="387"/>
      <c r="P169" s="387"/>
      <c r="Q169" s="387"/>
      <c r="R169" s="388"/>
    </row>
    <row r="170" spans="1:18" ht="19.5" customHeight="1">
      <c r="A170" s="81" t="s">
        <v>90</v>
      </c>
      <c r="B170" s="370"/>
      <c r="C170" s="370"/>
      <c r="D170" s="372"/>
      <c r="E170" s="372"/>
      <c r="F170" s="374"/>
      <c r="G170" s="50" t="s">
        <v>17</v>
      </c>
      <c r="H170" s="50" t="s">
        <v>16</v>
      </c>
      <c r="I170" s="50" t="s">
        <v>15</v>
      </c>
      <c r="J170" s="50" t="s">
        <v>14</v>
      </c>
      <c r="K170" s="50" t="s">
        <v>12</v>
      </c>
      <c r="L170" s="50" t="s">
        <v>13</v>
      </c>
      <c r="M170" s="50" t="s">
        <v>11</v>
      </c>
      <c r="N170" s="50" t="s">
        <v>10</v>
      </c>
      <c r="O170" s="50" t="s">
        <v>9</v>
      </c>
      <c r="P170" s="50" t="s">
        <v>8</v>
      </c>
      <c r="Q170" s="50" t="s">
        <v>6</v>
      </c>
      <c r="R170" s="50" t="s">
        <v>7</v>
      </c>
    </row>
    <row r="171" spans="1:18" ht="19.5" customHeight="1">
      <c r="A171" s="258">
        <v>38</v>
      </c>
      <c r="B171" s="102" t="s">
        <v>170</v>
      </c>
      <c r="C171" s="120" t="s">
        <v>171</v>
      </c>
      <c r="D171" s="37">
        <v>140000</v>
      </c>
      <c r="E171" s="128" t="s">
        <v>39</v>
      </c>
      <c r="F171" s="91" t="s">
        <v>47</v>
      </c>
      <c r="G171" s="107"/>
      <c r="H171" s="108"/>
      <c r="I171" s="107"/>
      <c r="J171" s="108"/>
      <c r="K171" s="107"/>
      <c r="L171" s="108"/>
      <c r="M171" s="107"/>
      <c r="N171" s="108"/>
      <c r="O171" s="107"/>
      <c r="P171" s="108"/>
      <c r="Q171" s="107"/>
      <c r="R171" s="107"/>
    </row>
    <row r="172" spans="1:18" ht="19.5" customHeight="1">
      <c r="A172" s="92"/>
      <c r="B172" s="105"/>
      <c r="C172" s="118" t="s">
        <v>172</v>
      </c>
      <c r="D172" s="49"/>
      <c r="E172" s="53"/>
      <c r="F172" s="62"/>
      <c r="G172" s="109"/>
      <c r="H172" s="110"/>
      <c r="I172" s="109"/>
      <c r="J172" s="110"/>
      <c r="K172" s="109"/>
      <c r="L172" s="110"/>
      <c r="M172" s="109"/>
      <c r="N172" s="110"/>
      <c r="O172" s="109"/>
      <c r="P172" s="110"/>
      <c r="Q172" s="109"/>
      <c r="R172" s="109"/>
    </row>
    <row r="173" spans="1:18" ht="20.25" customHeight="1">
      <c r="A173" s="92"/>
      <c r="B173" s="105"/>
      <c r="C173" s="118" t="s">
        <v>174</v>
      </c>
      <c r="D173" s="49"/>
      <c r="E173" s="53"/>
      <c r="F173" s="62"/>
      <c r="G173" s="109"/>
      <c r="H173" s="110"/>
      <c r="I173" s="109"/>
      <c r="J173" s="110"/>
      <c r="K173" s="109"/>
      <c r="L173" s="110"/>
      <c r="M173" s="109"/>
      <c r="N173" s="110"/>
      <c r="O173" s="109"/>
      <c r="P173" s="110"/>
      <c r="Q173" s="109"/>
      <c r="R173" s="109"/>
    </row>
    <row r="174" spans="1:18" ht="18.75" customHeight="1">
      <c r="A174" s="100"/>
      <c r="B174" s="103"/>
      <c r="C174" s="119" t="s">
        <v>173</v>
      </c>
      <c r="D174" s="113"/>
      <c r="E174" s="70"/>
      <c r="F174" s="104"/>
      <c r="G174" s="111"/>
      <c r="H174" s="112"/>
      <c r="I174" s="111"/>
      <c r="J174" s="112"/>
      <c r="K174" s="111"/>
      <c r="L174" s="112"/>
      <c r="M174" s="111"/>
      <c r="N174" s="112"/>
      <c r="O174" s="111"/>
      <c r="P174" s="112"/>
      <c r="Q174" s="111"/>
      <c r="R174" s="111"/>
    </row>
    <row r="175" spans="1:18" ht="20.25">
      <c r="A175" s="258">
        <v>39</v>
      </c>
      <c r="B175" s="102" t="s">
        <v>202</v>
      </c>
      <c r="C175" s="120" t="s">
        <v>203</v>
      </c>
      <c r="D175" s="37">
        <v>45000</v>
      </c>
      <c r="E175" s="54" t="s">
        <v>39</v>
      </c>
      <c r="F175" s="91" t="s">
        <v>47</v>
      </c>
      <c r="G175" s="107"/>
      <c r="H175" s="108"/>
      <c r="I175" s="107"/>
      <c r="J175" s="108"/>
      <c r="K175" s="107"/>
      <c r="L175" s="108"/>
      <c r="M175" s="107"/>
      <c r="N175" s="108"/>
      <c r="O175" s="107"/>
      <c r="P175" s="108"/>
      <c r="Q175" s="107"/>
      <c r="R175" s="107"/>
    </row>
    <row r="176" spans="1:18" ht="20.25">
      <c r="A176" s="100"/>
      <c r="B176" s="103"/>
      <c r="C176" s="119" t="s">
        <v>204</v>
      </c>
      <c r="D176" s="113"/>
      <c r="E176" s="71"/>
      <c r="F176" s="104" t="s">
        <v>48</v>
      </c>
      <c r="G176" s="111"/>
      <c r="H176" s="112"/>
      <c r="I176" s="111"/>
      <c r="J176" s="112"/>
      <c r="K176" s="111"/>
      <c r="L176" s="112"/>
      <c r="M176" s="111"/>
      <c r="N176" s="112"/>
      <c r="O176" s="111"/>
      <c r="P176" s="112"/>
      <c r="Q176" s="111"/>
      <c r="R176" s="111"/>
    </row>
    <row r="177" spans="1:18" ht="21" customHeight="1">
      <c r="A177" s="398" t="s">
        <v>675</v>
      </c>
      <c r="B177" s="399"/>
      <c r="C177" s="400"/>
      <c r="D177" s="341">
        <f>D10+D13+D16+D20+D24+D32+D35+D38+D44+D59+D65+D67+D76+D86+D90+D93+D96+D98+D105+D107+D109+D115+D124+D127+D130+D132+D134+D137+D143+D145+D148+D151+D154+D156+D158+D160+D162+D171+D175</f>
        <v>14182700</v>
      </c>
      <c r="E177" s="53"/>
      <c r="F177" s="77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</row>
    <row r="178" spans="1:18" ht="20.25">
      <c r="A178" s="29"/>
      <c r="B178" s="176"/>
      <c r="C178" s="176"/>
      <c r="D178" s="176"/>
      <c r="E178" s="176"/>
      <c r="F178" s="201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</row>
    <row r="179" spans="1:18" ht="20.25">
      <c r="A179" s="368"/>
      <c r="B179" s="368"/>
      <c r="C179" s="368"/>
      <c r="D179" s="368"/>
      <c r="E179" s="368"/>
      <c r="F179" s="368"/>
      <c r="G179" s="368"/>
      <c r="H179" s="368"/>
      <c r="I179" s="368"/>
      <c r="J179" s="368"/>
      <c r="K179" s="368"/>
      <c r="L179" s="368"/>
      <c r="M179" s="368"/>
      <c r="N179" s="368"/>
      <c r="O179" s="368"/>
      <c r="P179" s="368"/>
      <c r="Q179" s="368"/>
      <c r="R179" s="368"/>
    </row>
    <row r="180" spans="1:18" ht="20.25">
      <c r="A180" s="176"/>
      <c r="B180" s="180" t="s">
        <v>184</v>
      </c>
      <c r="C180" s="176"/>
      <c r="D180" s="176"/>
      <c r="E180" s="176"/>
      <c r="F180" s="201"/>
      <c r="G180" s="176"/>
      <c r="H180" s="176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</row>
    <row r="181" spans="1:18" ht="20.25">
      <c r="A181" s="80" t="s">
        <v>89</v>
      </c>
      <c r="B181" s="369" t="s">
        <v>3</v>
      </c>
      <c r="C181" s="369" t="s">
        <v>4</v>
      </c>
      <c r="D181" s="371" t="s">
        <v>19</v>
      </c>
      <c r="E181" s="371" t="s">
        <v>5</v>
      </c>
      <c r="F181" s="373" t="s">
        <v>25</v>
      </c>
      <c r="G181" s="396" t="s">
        <v>480</v>
      </c>
      <c r="H181" s="387"/>
      <c r="I181" s="388"/>
      <c r="J181" s="387" t="s">
        <v>686</v>
      </c>
      <c r="K181" s="387"/>
      <c r="L181" s="387"/>
      <c r="M181" s="387"/>
      <c r="N181" s="387"/>
      <c r="O181" s="387"/>
      <c r="P181" s="387"/>
      <c r="Q181" s="387"/>
      <c r="R181" s="388"/>
    </row>
    <row r="182" spans="1:18" ht="20.25">
      <c r="A182" s="81" t="s">
        <v>90</v>
      </c>
      <c r="B182" s="370"/>
      <c r="C182" s="370"/>
      <c r="D182" s="372"/>
      <c r="E182" s="372"/>
      <c r="F182" s="374"/>
      <c r="G182" s="50" t="s">
        <v>17</v>
      </c>
      <c r="H182" s="50" t="s">
        <v>16</v>
      </c>
      <c r="I182" s="50" t="s">
        <v>15</v>
      </c>
      <c r="J182" s="50" t="s">
        <v>14</v>
      </c>
      <c r="K182" s="50" t="s">
        <v>12</v>
      </c>
      <c r="L182" s="50" t="s">
        <v>13</v>
      </c>
      <c r="M182" s="50" t="s">
        <v>11</v>
      </c>
      <c r="N182" s="50" t="s">
        <v>10</v>
      </c>
      <c r="O182" s="50" t="s">
        <v>9</v>
      </c>
      <c r="P182" s="50" t="s">
        <v>8</v>
      </c>
      <c r="Q182" s="50" t="s">
        <v>6</v>
      </c>
      <c r="R182" s="50" t="s">
        <v>7</v>
      </c>
    </row>
    <row r="183" spans="1:18" ht="20.25">
      <c r="A183" s="261">
        <v>1</v>
      </c>
      <c r="B183" s="116" t="s">
        <v>56</v>
      </c>
      <c r="C183" s="120" t="s">
        <v>121</v>
      </c>
      <c r="D183" s="73">
        <v>149640</v>
      </c>
      <c r="E183" s="128" t="s">
        <v>39</v>
      </c>
      <c r="F183" s="91" t="s">
        <v>47</v>
      </c>
      <c r="G183" s="181"/>
      <c r="H183" s="175"/>
      <c r="I183" s="181"/>
      <c r="J183" s="175"/>
      <c r="K183" s="181"/>
      <c r="L183" s="175"/>
      <c r="M183" s="181"/>
      <c r="N183" s="175"/>
      <c r="O183" s="181"/>
      <c r="P183" s="175"/>
      <c r="Q183" s="181"/>
      <c r="R183" s="175"/>
    </row>
    <row r="184" spans="1:18" ht="20.25">
      <c r="A184" s="55"/>
      <c r="B184" s="342"/>
      <c r="C184" s="118" t="s">
        <v>122</v>
      </c>
      <c r="D184" s="263"/>
      <c r="E184" s="53"/>
      <c r="F184" s="62"/>
      <c r="G184" s="33"/>
      <c r="H184" s="64"/>
      <c r="I184" s="33"/>
      <c r="J184" s="64"/>
      <c r="K184" s="33"/>
      <c r="L184" s="64"/>
      <c r="M184" s="33"/>
      <c r="N184" s="64"/>
      <c r="O184" s="33"/>
      <c r="P184" s="64"/>
      <c r="Q184" s="33"/>
      <c r="R184" s="64"/>
    </row>
    <row r="185" spans="1:18" ht="20.25">
      <c r="A185" s="117"/>
      <c r="B185" s="64"/>
      <c r="C185" s="59" t="s">
        <v>382</v>
      </c>
      <c r="D185" s="263"/>
      <c r="E185" s="129"/>
      <c r="F185" s="343"/>
      <c r="G185" s="33"/>
      <c r="H185" s="64"/>
      <c r="I185" s="33"/>
      <c r="J185" s="64"/>
      <c r="K185" s="33"/>
      <c r="L185" s="64"/>
      <c r="M185" s="33"/>
      <c r="N185" s="64"/>
      <c r="O185" s="33"/>
      <c r="P185" s="64"/>
      <c r="Q185" s="33"/>
      <c r="R185" s="64"/>
    </row>
    <row r="186" spans="1:18" ht="20.25" customHeight="1">
      <c r="A186" s="258">
        <v>2</v>
      </c>
      <c r="B186" s="102" t="s">
        <v>123</v>
      </c>
      <c r="C186" s="120" t="s">
        <v>185</v>
      </c>
      <c r="D186" s="37">
        <v>21300</v>
      </c>
      <c r="E186" s="128" t="s">
        <v>39</v>
      </c>
      <c r="F186" s="91" t="s">
        <v>47</v>
      </c>
      <c r="G186" s="107"/>
      <c r="H186" s="108"/>
      <c r="I186" s="107"/>
      <c r="J186" s="108"/>
      <c r="K186" s="107"/>
      <c r="L186" s="108"/>
      <c r="M186" s="107"/>
      <c r="N186" s="108"/>
      <c r="O186" s="107"/>
      <c r="P186" s="108"/>
      <c r="Q186" s="107"/>
      <c r="R186" s="107"/>
    </row>
    <row r="187" spans="1:18" ht="20.25" customHeight="1">
      <c r="A187" s="92"/>
      <c r="B187" s="105"/>
      <c r="C187" s="119" t="s">
        <v>186</v>
      </c>
      <c r="D187" s="49"/>
      <c r="E187" s="53"/>
      <c r="F187" s="62"/>
      <c r="G187" s="109"/>
      <c r="H187" s="110"/>
      <c r="I187" s="109"/>
      <c r="J187" s="110"/>
      <c r="K187" s="109"/>
      <c r="L187" s="110"/>
      <c r="M187" s="109"/>
      <c r="N187" s="110"/>
      <c r="O187" s="109"/>
      <c r="P187" s="110"/>
      <c r="Q187" s="109"/>
      <c r="R187" s="109"/>
    </row>
    <row r="188" spans="1:18" ht="20.25" customHeight="1">
      <c r="A188" s="258">
        <v>3</v>
      </c>
      <c r="B188" s="102" t="s">
        <v>187</v>
      </c>
      <c r="C188" s="172" t="s">
        <v>188</v>
      </c>
      <c r="D188" s="37">
        <v>696600</v>
      </c>
      <c r="E188" s="128" t="s">
        <v>39</v>
      </c>
      <c r="F188" s="91" t="s">
        <v>47</v>
      </c>
      <c r="G188" s="107"/>
      <c r="H188" s="108"/>
      <c r="I188" s="107"/>
      <c r="J188" s="108"/>
      <c r="K188" s="107"/>
      <c r="L188" s="108"/>
      <c r="M188" s="107"/>
      <c r="N188" s="108"/>
      <c r="O188" s="107"/>
      <c r="P188" s="108"/>
      <c r="Q188" s="107"/>
      <c r="R188" s="107"/>
    </row>
    <row r="189" spans="1:18" ht="20.25" customHeight="1">
      <c r="A189" s="177"/>
      <c r="B189" s="59"/>
      <c r="C189" s="59" t="s">
        <v>382</v>
      </c>
      <c r="D189" s="264"/>
      <c r="E189" s="174"/>
      <c r="F189" s="337"/>
      <c r="G189" s="179"/>
      <c r="H189" s="59"/>
      <c r="I189" s="179"/>
      <c r="J189" s="59"/>
      <c r="K189" s="179"/>
      <c r="L189" s="59"/>
      <c r="M189" s="179"/>
      <c r="N189" s="59"/>
      <c r="O189" s="179"/>
      <c r="P189" s="59"/>
      <c r="Q189" s="179"/>
      <c r="R189" s="59"/>
    </row>
    <row r="190" spans="1:18" ht="20.25">
      <c r="A190" s="344">
        <v>4</v>
      </c>
      <c r="B190" s="345" t="s">
        <v>129</v>
      </c>
      <c r="C190" s="182" t="s">
        <v>130</v>
      </c>
      <c r="D190" s="346">
        <v>108000</v>
      </c>
      <c r="E190" s="347" t="s">
        <v>39</v>
      </c>
      <c r="F190" s="348" t="s">
        <v>47</v>
      </c>
      <c r="G190" s="183"/>
      <c r="H190" s="184"/>
      <c r="I190" s="183"/>
      <c r="J190" s="184"/>
      <c r="K190" s="183"/>
      <c r="L190" s="184"/>
      <c r="M190" s="183"/>
      <c r="N190" s="184"/>
      <c r="O190" s="183"/>
      <c r="P190" s="184"/>
      <c r="Q190" s="183"/>
      <c r="R190" s="183"/>
    </row>
    <row r="191" spans="1:18" ht="20.25">
      <c r="A191" s="145"/>
      <c r="B191" s="105"/>
      <c r="C191" s="122"/>
      <c r="D191" s="86"/>
      <c r="E191" s="53"/>
      <c r="F191" s="77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</row>
    <row r="192" spans="1:18" ht="20.25">
      <c r="A192" s="145"/>
      <c r="B192" s="105"/>
      <c r="C192" s="122"/>
      <c r="D192" s="86"/>
      <c r="E192" s="53"/>
      <c r="F192" s="77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</row>
    <row r="193" spans="1:18" ht="20.25">
      <c r="A193" s="145"/>
      <c r="B193" s="105"/>
      <c r="C193" s="122"/>
      <c r="D193" s="86"/>
      <c r="E193" s="53"/>
      <c r="F193" s="77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</row>
    <row r="194" spans="1:18" ht="20.25">
      <c r="A194" s="145"/>
      <c r="B194" s="105"/>
      <c r="C194" s="122"/>
      <c r="D194" s="86"/>
      <c r="E194" s="53"/>
      <c r="F194" s="77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</row>
    <row r="195" spans="1:18" ht="20.25">
      <c r="A195" s="368">
        <v>31</v>
      </c>
      <c r="B195" s="368"/>
      <c r="C195" s="368"/>
      <c r="D195" s="368"/>
      <c r="E195" s="368"/>
      <c r="F195" s="368"/>
      <c r="G195" s="368"/>
      <c r="H195" s="368"/>
      <c r="I195" s="368"/>
      <c r="J195" s="368"/>
      <c r="K195" s="368"/>
      <c r="L195" s="368"/>
      <c r="M195" s="368"/>
      <c r="N195" s="368"/>
      <c r="O195" s="368"/>
      <c r="P195" s="368"/>
      <c r="Q195" s="368"/>
      <c r="R195" s="368"/>
    </row>
    <row r="196" spans="1:18" ht="20.25">
      <c r="A196" s="176"/>
      <c r="B196" s="180" t="s">
        <v>482</v>
      </c>
      <c r="C196" s="176"/>
      <c r="D196" s="176"/>
      <c r="E196" s="176"/>
      <c r="F196" s="201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</row>
    <row r="197" spans="1:18" ht="20.25">
      <c r="A197" s="80" t="s">
        <v>89</v>
      </c>
      <c r="B197" s="369" t="s">
        <v>3</v>
      </c>
      <c r="C197" s="369" t="s">
        <v>4</v>
      </c>
      <c r="D197" s="371" t="s">
        <v>19</v>
      </c>
      <c r="E197" s="371" t="s">
        <v>5</v>
      </c>
      <c r="F197" s="373" t="s">
        <v>25</v>
      </c>
      <c r="G197" s="396" t="s">
        <v>480</v>
      </c>
      <c r="H197" s="387"/>
      <c r="I197" s="388"/>
      <c r="J197" s="387" t="s">
        <v>686</v>
      </c>
      <c r="K197" s="387"/>
      <c r="L197" s="387"/>
      <c r="M197" s="387"/>
      <c r="N197" s="387"/>
      <c r="O197" s="387"/>
      <c r="P197" s="387"/>
      <c r="Q197" s="387"/>
      <c r="R197" s="388"/>
    </row>
    <row r="198" spans="1:18" ht="20.25">
      <c r="A198" s="81" t="s">
        <v>90</v>
      </c>
      <c r="B198" s="370"/>
      <c r="C198" s="370"/>
      <c r="D198" s="372"/>
      <c r="E198" s="372"/>
      <c r="F198" s="374"/>
      <c r="G198" s="204" t="s">
        <v>17</v>
      </c>
      <c r="H198" s="204" t="s">
        <v>16</v>
      </c>
      <c r="I198" s="204" t="s">
        <v>15</v>
      </c>
      <c r="J198" s="204" t="s">
        <v>14</v>
      </c>
      <c r="K198" s="204" t="s">
        <v>12</v>
      </c>
      <c r="L198" s="204" t="s">
        <v>13</v>
      </c>
      <c r="M198" s="204" t="s">
        <v>11</v>
      </c>
      <c r="N198" s="204" t="s">
        <v>10</v>
      </c>
      <c r="O198" s="204" t="s">
        <v>9</v>
      </c>
      <c r="P198" s="204" t="s">
        <v>8</v>
      </c>
      <c r="Q198" s="204" t="s">
        <v>6</v>
      </c>
      <c r="R198" s="204" t="s">
        <v>7</v>
      </c>
    </row>
    <row r="199" spans="1:18" ht="20.25">
      <c r="A199" s="258">
        <v>5</v>
      </c>
      <c r="B199" s="168" t="s">
        <v>347</v>
      </c>
      <c r="C199" s="321" t="s">
        <v>350</v>
      </c>
      <c r="D199" s="61">
        <v>106000</v>
      </c>
      <c r="E199" s="54" t="s">
        <v>39</v>
      </c>
      <c r="F199" s="91" t="s">
        <v>47</v>
      </c>
      <c r="G199" s="36"/>
      <c r="H199" s="39"/>
      <c r="I199" s="36"/>
      <c r="J199" s="39"/>
      <c r="K199" s="36"/>
      <c r="L199" s="39"/>
      <c r="M199" s="36"/>
      <c r="N199" s="39"/>
      <c r="O199" s="36"/>
      <c r="P199" s="39"/>
      <c r="Q199" s="36"/>
      <c r="R199" s="36"/>
    </row>
    <row r="200" spans="1:18" ht="20.25">
      <c r="A200" s="106"/>
      <c r="B200" s="169" t="s">
        <v>348</v>
      </c>
      <c r="C200" s="322" t="s">
        <v>351</v>
      </c>
      <c r="D200" s="45"/>
      <c r="E200" s="49"/>
      <c r="F200" s="62"/>
      <c r="G200" s="40"/>
      <c r="H200" s="28"/>
      <c r="I200" s="40"/>
      <c r="J200" s="28"/>
      <c r="K200" s="40"/>
      <c r="L200" s="28"/>
      <c r="M200" s="40"/>
      <c r="N200" s="28"/>
      <c r="O200" s="40"/>
      <c r="P200" s="28"/>
      <c r="Q200" s="40"/>
      <c r="R200" s="40"/>
    </row>
    <row r="201" spans="1:18" ht="20.25">
      <c r="A201" s="106"/>
      <c r="B201" s="105" t="s">
        <v>349</v>
      </c>
      <c r="C201" s="322" t="s">
        <v>352</v>
      </c>
      <c r="D201" s="45"/>
      <c r="E201" s="35"/>
      <c r="F201" s="106"/>
      <c r="G201" s="40"/>
      <c r="H201" s="28"/>
      <c r="I201" s="40"/>
      <c r="J201" s="28"/>
      <c r="K201" s="40"/>
      <c r="L201" s="28"/>
      <c r="M201" s="40"/>
      <c r="N201" s="28"/>
      <c r="O201" s="40"/>
      <c r="P201" s="28"/>
      <c r="Q201" s="40"/>
      <c r="R201" s="40"/>
    </row>
    <row r="202" spans="1:18" ht="20.25">
      <c r="A202" s="34"/>
      <c r="B202" s="167"/>
      <c r="C202" s="322" t="s">
        <v>353</v>
      </c>
      <c r="D202" s="45"/>
      <c r="E202" s="35"/>
      <c r="F202" s="106"/>
      <c r="G202" s="40"/>
      <c r="H202" s="28"/>
      <c r="I202" s="40"/>
      <c r="J202" s="28"/>
      <c r="K202" s="40"/>
      <c r="L202" s="28"/>
      <c r="M202" s="40"/>
      <c r="N202" s="28"/>
      <c r="O202" s="40"/>
      <c r="P202" s="28"/>
      <c r="Q202" s="40"/>
      <c r="R202" s="40"/>
    </row>
    <row r="203" spans="1:18" ht="20.25">
      <c r="A203" s="34"/>
      <c r="B203" s="167"/>
      <c r="C203" s="322" t="s">
        <v>354</v>
      </c>
      <c r="D203" s="45"/>
      <c r="E203" s="35"/>
      <c r="F203" s="106"/>
      <c r="G203" s="40"/>
      <c r="H203" s="28"/>
      <c r="I203" s="40"/>
      <c r="J203" s="28"/>
      <c r="K203" s="40"/>
      <c r="L203" s="28"/>
      <c r="M203" s="40"/>
      <c r="N203" s="28"/>
      <c r="O203" s="40"/>
      <c r="P203" s="28"/>
      <c r="Q203" s="40"/>
      <c r="R203" s="40"/>
    </row>
    <row r="204" spans="1:18" ht="20.25">
      <c r="A204" s="42"/>
      <c r="B204" s="167"/>
      <c r="C204" s="322" t="s">
        <v>663</v>
      </c>
      <c r="D204" s="45"/>
      <c r="E204" s="35"/>
      <c r="F204" s="106"/>
      <c r="G204" s="40"/>
      <c r="H204" s="28"/>
      <c r="I204" s="40"/>
      <c r="J204" s="28"/>
      <c r="K204" s="40"/>
      <c r="L204" s="28"/>
      <c r="M204" s="40"/>
      <c r="N204" s="28"/>
      <c r="O204" s="40"/>
      <c r="P204" s="28"/>
      <c r="Q204" s="40"/>
      <c r="R204" s="40"/>
    </row>
    <row r="205" spans="1:18" ht="20.25">
      <c r="A205" s="62">
        <v>6</v>
      </c>
      <c r="B205" s="90" t="s">
        <v>360</v>
      </c>
      <c r="C205" s="120" t="s">
        <v>273</v>
      </c>
      <c r="D205" s="37">
        <v>5000</v>
      </c>
      <c r="E205" s="128" t="s">
        <v>39</v>
      </c>
      <c r="F205" s="91" t="s">
        <v>47</v>
      </c>
      <c r="G205" s="107"/>
      <c r="H205" s="108"/>
      <c r="I205" s="107"/>
      <c r="J205" s="108"/>
      <c r="K205" s="107"/>
      <c r="L205" s="108"/>
      <c r="M205" s="107"/>
      <c r="N205" s="108"/>
      <c r="O205" s="107"/>
      <c r="P205" s="108"/>
      <c r="Q205" s="107"/>
      <c r="R205" s="107"/>
    </row>
    <row r="206" spans="1:18" ht="20.25" customHeight="1">
      <c r="A206" s="92"/>
      <c r="B206" s="95" t="s">
        <v>361</v>
      </c>
      <c r="C206" s="119" t="s">
        <v>362</v>
      </c>
      <c r="D206" s="49"/>
      <c r="E206" s="53"/>
      <c r="F206" s="62"/>
      <c r="G206" s="109"/>
      <c r="H206" s="110"/>
      <c r="I206" s="109"/>
      <c r="J206" s="110"/>
      <c r="K206" s="109"/>
      <c r="L206" s="110"/>
      <c r="M206" s="109"/>
      <c r="N206" s="110"/>
      <c r="O206" s="109"/>
      <c r="P206" s="110"/>
      <c r="Q206" s="109"/>
      <c r="R206" s="109"/>
    </row>
    <row r="207" spans="1:18" ht="20.25">
      <c r="A207" s="258">
        <v>7</v>
      </c>
      <c r="B207" s="102" t="s">
        <v>189</v>
      </c>
      <c r="C207" s="120" t="s">
        <v>53</v>
      </c>
      <c r="D207" s="37">
        <v>42000</v>
      </c>
      <c r="E207" s="128" t="s">
        <v>39</v>
      </c>
      <c r="F207" s="91" t="s">
        <v>47</v>
      </c>
      <c r="G207" s="107"/>
      <c r="H207" s="108"/>
      <c r="I207" s="107"/>
      <c r="J207" s="108"/>
      <c r="K207" s="107"/>
      <c r="L207" s="108"/>
      <c r="M207" s="107"/>
      <c r="N207" s="108"/>
      <c r="O207" s="107"/>
      <c r="P207" s="108"/>
      <c r="Q207" s="107"/>
      <c r="R207" s="107"/>
    </row>
    <row r="208" spans="1:18" ht="20.25">
      <c r="A208" s="92"/>
      <c r="B208" s="105"/>
      <c r="C208" s="118" t="s">
        <v>632</v>
      </c>
      <c r="D208" s="49"/>
      <c r="E208" s="222"/>
      <c r="F208" s="62"/>
      <c r="G208" s="109"/>
      <c r="H208" s="110"/>
      <c r="I208" s="109"/>
      <c r="J208" s="110"/>
      <c r="K208" s="109"/>
      <c r="L208" s="110"/>
      <c r="M208" s="109"/>
      <c r="N208" s="110"/>
      <c r="O208" s="109"/>
      <c r="P208" s="110"/>
      <c r="Q208" s="109"/>
      <c r="R208" s="109"/>
    </row>
    <row r="209" spans="1:18" ht="20.25">
      <c r="A209" s="92"/>
      <c r="B209" s="105"/>
      <c r="C209" s="118" t="s">
        <v>633</v>
      </c>
      <c r="D209" s="49"/>
      <c r="E209" s="222"/>
      <c r="F209" s="62"/>
      <c r="G209" s="109"/>
      <c r="H209" s="110"/>
      <c r="I209" s="109"/>
      <c r="J209" s="110"/>
      <c r="K209" s="109"/>
      <c r="L209" s="110"/>
      <c r="M209" s="109"/>
      <c r="N209" s="110"/>
      <c r="O209" s="109"/>
      <c r="P209" s="110"/>
      <c r="Q209" s="109"/>
      <c r="R209" s="109"/>
    </row>
    <row r="210" spans="1:18" ht="20.25">
      <c r="A210" s="92"/>
      <c r="B210" s="105"/>
      <c r="C210" s="118" t="s">
        <v>664</v>
      </c>
      <c r="D210" s="49"/>
      <c r="E210" s="222"/>
      <c r="F210" s="62"/>
      <c r="G210" s="109"/>
      <c r="H210" s="110"/>
      <c r="I210" s="109"/>
      <c r="J210" s="110"/>
      <c r="K210" s="109"/>
      <c r="L210" s="110"/>
      <c r="M210" s="109"/>
      <c r="N210" s="110"/>
      <c r="O210" s="109"/>
      <c r="P210" s="110"/>
      <c r="Q210" s="109"/>
      <c r="R210" s="109"/>
    </row>
    <row r="211" spans="1:18" ht="20.25">
      <c r="A211" s="258">
        <v>8</v>
      </c>
      <c r="B211" s="102" t="s">
        <v>133</v>
      </c>
      <c r="C211" s="120" t="s">
        <v>65</v>
      </c>
      <c r="D211" s="37">
        <v>30000</v>
      </c>
      <c r="E211" s="128" t="s">
        <v>39</v>
      </c>
      <c r="F211" s="91" t="s">
        <v>47</v>
      </c>
      <c r="G211" s="107"/>
      <c r="H211" s="108"/>
      <c r="I211" s="107"/>
      <c r="J211" s="108"/>
      <c r="K211" s="107"/>
      <c r="L211" s="108"/>
      <c r="M211" s="107"/>
      <c r="N211" s="108"/>
      <c r="O211" s="107"/>
      <c r="P211" s="108"/>
      <c r="Q211" s="107"/>
      <c r="R211" s="107"/>
    </row>
    <row r="212" spans="1:18" ht="20.25">
      <c r="A212" s="92"/>
      <c r="B212" s="105" t="s">
        <v>134</v>
      </c>
      <c r="C212" s="118" t="s">
        <v>136</v>
      </c>
      <c r="D212" s="49"/>
      <c r="E212" s="53"/>
      <c r="F212" s="62"/>
      <c r="G212" s="109"/>
      <c r="H212" s="110"/>
      <c r="I212" s="109"/>
      <c r="J212" s="110"/>
      <c r="K212" s="109"/>
      <c r="L212" s="110"/>
      <c r="M212" s="109"/>
      <c r="N212" s="110"/>
      <c r="O212" s="109"/>
      <c r="P212" s="110"/>
      <c r="Q212" s="109"/>
      <c r="R212" s="109"/>
    </row>
    <row r="213" spans="1:18" ht="20.25">
      <c r="A213" s="92"/>
      <c r="B213" s="105"/>
      <c r="C213" s="118" t="s">
        <v>383</v>
      </c>
      <c r="D213" s="49"/>
      <c r="E213" s="53"/>
      <c r="F213" s="62"/>
      <c r="G213" s="109"/>
      <c r="H213" s="110"/>
      <c r="I213" s="109"/>
      <c r="J213" s="110"/>
      <c r="K213" s="109"/>
      <c r="L213" s="110"/>
      <c r="M213" s="109"/>
      <c r="N213" s="110"/>
      <c r="O213" s="109"/>
      <c r="P213" s="110"/>
      <c r="Q213" s="109"/>
      <c r="R213" s="109"/>
    </row>
    <row r="214" spans="1:18" ht="20.25">
      <c r="A214" s="100"/>
      <c r="B214" s="103"/>
      <c r="C214" s="119" t="s">
        <v>384</v>
      </c>
      <c r="D214" s="113"/>
      <c r="E214" s="70"/>
      <c r="F214" s="104"/>
      <c r="G214" s="111"/>
      <c r="H214" s="112"/>
      <c r="I214" s="111"/>
      <c r="J214" s="112"/>
      <c r="K214" s="111"/>
      <c r="L214" s="112"/>
      <c r="M214" s="111"/>
      <c r="N214" s="112"/>
      <c r="O214" s="111"/>
      <c r="P214" s="112"/>
      <c r="Q214" s="111"/>
      <c r="R214" s="111"/>
    </row>
    <row r="215" spans="1:18" ht="20.25">
      <c r="A215" s="258">
        <v>9</v>
      </c>
      <c r="B215" s="102" t="s">
        <v>140</v>
      </c>
      <c r="C215" s="120" t="s">
        <v>141</v>
      </c>
      <c r="D215" s="37">
        <v>50000</v>
      </c>
      <c r="E215" s="128" t="s">
        <v>39</v>
      </c>
      <c r="F215" s="91" t="s">
        <v>47</v>
      </c>
      <c r="G215" s="107"/>
      <c r="H215" s="108"/>
      <c r="I215" s="107"/>
      <c r="J215" s="108"/>
      <c r="K215" s="107"/>
      <c r="L215" s="108"/>
      <c r="M215" s="107"/>
      <c r="N215" s="108"/>
      <c r="O215" s="107"/>
      <c r="P215" s="108"/>
      <c r="Q215" s="107"/>
      <c r="R215" s="107"/>
    </row>
    <row r="216" spans="1:18" ht="20.25">
      <c r="A216" s="92"/>
      <c r="B216" s="105"/>
      <c r="C216" s="118" t="s">
        <v>142</v>
      </c>
      <c r="D216" s="49"/>
      <c r="E216" s="53"/>
      <c r="F216" s="62"/>
      <c r="G216" s="109"/>
      <c r="H216" s="110"/>
      <c r="I216" s="109"/>
      <c r="J216" s="110"/>
      <c r="K216" s="109"/>
      <c r="L216" s="110"/>
      <c r="M216" s="109"/>
      <c r="N216" s="110"/>
      <c r="O216" s="109"/>
      <c r="P216" s="110"/>
      <c r="Q216" s="109"/>
      <c r="R216" s="109"/>
    </row>
    <row r="217" spans="1:18" ht="20.25">
      <c r="A217" s="258">
        <v>10</v>
      </c>
      <c r="B217" s="102" t="s">
        <v>183</v>
      </c>
      <c r="C217" s="120" t="s">
        <v>190</v>
      </c>
      <c r="D217" s="37">
        <v>5000</v>
      </c>
      <c r="E217" s="128" t="s">
        <v>39</v>
      </c>
      <c r="F217" s="91" t="s">
        <v>47</v>
      </c>
      <c r="G217" s="107"/>
      <c r="H217" s="108"/>
      <c r="I217" s="107"/>
      <c r="J217" s="108"/>
      <c r="K217" s="107"/>
      <c r="L217" s="108"/>
      <c r="M217" s="107"/>
      <c r="N217" s="108"/>
      <c r="O217" s="107"/>
      <c r="P217" s="108"/>
      <c r="Q217" s="107"/>
      <c r="R217" s="107"/>
    </row>
    <row r="218" spans="1:18" ht="20.25">
      <c r="A218" s="92"/>
      <c r="B218" s="105"/>
      <c r="C218" s="118" t="s">
        <v>191</v>
      </c>
      <c r="D218" s="49"/>
      <c r="E218" s="53"/>
      <c r="F218" s="62"/>
      <c r="G218" s="109"/>
      <c r="H218" s="110"/>
      <c r="I218" s="109"/>
      <c r="J218" s="110"/>
      <c r="K218" s="109"/>
      <c r="L218" s="110"/>
      <c r="M218" s="109"/>
      <c r="N218" s="110"/>
      <c r="O218" s="109"/>
      <c r="P218" s="110"/>
      <c r="Q218" s="109"/>
      <c r="R218" s="109"/>
    </row>
    <row r="219" spans="1:18" ht="20.25">
      <c r="A219" s="258">
        <v>11</v>
      </c>
      <c r="B219" s="102" t="s">
        <v>68</v>
      </c>
      <c r="C219" s="120" t="s">
        <v>149</v>
      </c>
      <c r="D219" s="37">
        <v>20000</v>
      </c>
      <c r="E219" s="128" t="s">
        <v>39</v>
      </c>
      <c r="F219" s="91" t="s">
        <v>47</v>
      </c>
      <c r="G219" s="107"/>
      <c r="H219" s="108"/>
      <c r="I219" s="107"/>
      <c r="J219" s="108"/>
      <c r="K219" s="107"/>
      <c r="L219" s="108"/>
      <c r="M219" s="107"/>
      <c r="N219" s="108"/>
      <c r="O219" s="107"/>
      <c r="P219" s="108"/>
      <c r="Q219" s="107"/>
      <c r="R219" s="107"/>
    </row>
    <row r="220" spans="1:18" ht="20.25">
      <c r="A220" s="92"/>
      <c r="B220" s="105"/>
      <c r="C220" s="118" t="s">
        <v>193</v>
      </c>
      <c r="D220" s="49"/>
      <c r="E220" s="53"/>
      <c r="F220" s="62"/>
      <c r="G220" s="109"/>
      <c r="H220" s="110"/>
      <c r="I220" s="109"/>
      <c r="J220" s="110"/>
      <c r="K220" s="109"/>
      <c r="L220" s="110"/>
      <c r="M220" s="109"/>
      <c r="N220" s="110"/>
      <c r="O220" s="109"/>
      <c r="P220" s="110"/>
      <c r="Q220" s="109"/>
      <c r="R220" s="109"/>
    </row>
    <row r="221" spans="1:18" ht="17.25" customHeight="1">
      <c r="A221" s="100"/>
      <c r="B221" s="103"/>
      <c r="C221" s="119" t="s">
        <v>192</v>
      </c>
      <c r="D221" s="113"/>
      <c r="E221" s="70"/>
      <c r="F221" s="104"/>
      <c r="G221" s="111"/>
      <c r="H221" s="112"/>
      <c r="I221" s="111"/>
      <c r="J221" s="112"/>
      <c r="K221" s="111"/>
      <c r="L221" s="112"/>
      <c r="M221" s="111"/>
      <c r="N221" s="112"/>
      <c r="O221" s="111"/>
      <c r="P221" s="112"/>
      <c r="Q221" s="111"/>
      <c r="R221" s="111"/>
    </row>
    <row r="222" spans="1:18" ht="17.25" customHeight="1">
      <c r="A222" s="145"/>
      <c r="B222" s="105"/>
      <c r="C222" s="122"/>
      <c r="D222" s="86"/>
      <c r="E222" s="53"/>
      <c r="F222" s="77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1:18" ht="20.25">
      <c r="A223" s="368">
        <v>32</v>
      </c>
      <c r="B223" s="368"/>
      <c r="C223" s="368"/>
      <c r="D223" s="368"/>
      <c r="E223" s="368"/>
      <c r="F223" s="368"/>
      <c r="G223" s="368"/>
      <c r="H223" s="368"/>
      <c r="I223" s="368"/>
      <c r="J223" s="368"/>
      <c r="K223" s="368"/>
      <c r="L223" s="368"/>
      <c r="M223" s="368"/>
      <c r="N223" s="368"/>
      <c r="O223" s="368"/>
      <c r="P223" s="368"/>
      <c r="Q223" s="368"/>
      <c r="R223" s="368"/>
    </row>
    <row r="224" spans="1:18" ht="20.25">
      <c r="A224" s="176"/>
      <c r="B224" s="180" t="s">
        <v>482</v>
      </c>
      <c r="C224" s="176"/>
      <c r="D224" s="176"/>
      <c r="E224" s="176"/>
      <c r="F224" s="201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</row>
    <row r="225" spans="1:18" ht="20.25">
      <c r="A225" s="80" t="s">
        <v>89</v>
      </c>
      <c r="B225" s="369" t="s">
        <v>3</v>
      </c>
      <c r="C225" s="369" t="s">
        <v>4</v>
      </c>
      <c r="D225" s="371" t="s">
        <v>19</v>
      </c>
      <c r="E225" s="371" t="s">
        <v>5</v>
      </c>
      <c r="F225" s="373" t="s">
        <v>25</v>
      </c>
      <c r="G225" s="396" t="s">
        <v>480</v>
      </c>
      <c r="H225" s="387"/>
      <c r="I225" s="388"/>
      <c r="J225" s="387" t="s">
        <v>686</v>
      </c>
      <c r="K225" s="387"/>
      <c r="L225" s="387"/>
      <c r="M225" s="387"/>
      <c r="N225" s="387"/>
      <c r="O225" s="387"/>
      <c r="P225" s="387"/>
      <c r="Q225" s="387"/>
      <c r="R225" s="388"/>
    </row>
    <row r="226" spans="1:18" ht="20.25">
      <c r="A226" s="81" t="s">
        <v>90</v>
      </c>
      <c r="B226" s="370"/>
      <c r="C226" s="370"/>
      <c r="D226" s="372"/>
      <c r="E226" s="372"/>
      <c r="F226" s="374"/>
      <c r="G226" s="204" t="s">
        <v>17</v>
      </c>
      <c r="H226" s="204" t="s">
        <v>16</v>
      </c>
      <c r="I226" s="204" t="s">
        <v>15</v>
      </c>
      <c r="J226" s="204" t="s">
        <v>14</v>
      </c>
      <c r="K226" s="204" t="s">
        <v>12</v>
      </c>
      <c r="L226" s="204" t="s">
        <v>13</v>
      </c>
      <c r="M226" s="204" t="s">
        <v>11</v>
      </c>
      <c r="N226" s="204" t="s">
        <v>10</v>
      </c>
      <c r="O226" s="204" t="s">
        <v>9</v>
      </c>
      <c r="P226" s="204" t="s">
        <v>8</v>
      </c>
      <c r="Q226" s="204" t="s">
        <v>6</v>
      </c>
      <c r="R226" s="204" t="s">
        <v>7</v>
      </c>
    </row>
    <row r="227" spans="1:18" ht="20.25">
      <c r="A227" s="258">
        <v>12</v>
      </c>
      <c r="B227" s="102" t="s">
        <v>194</v>
      </c>
      <c r="C227" s="120" t="s">
        <v>72</v>
      </c>
      <c r="D227" s="37">
        <v>20000</v>
      </c>
      <c r="E227" s="128" t="s">
        <v>39</v>
      </c>
      <c r="F227" s="91" t="s">
        <v>47</v>
      </c>
      <c r="G227" s="107"/>
      <c r="H227" s="108"/>
      <c r="I227" s="107"/>
      <c r="J227" s="108"/>
      <c r="K227" s="107"/>
      <c r="L227" s="108"/>
      <c r="M227" s="107"/>
      <c r="N227" s="108"/>
      <c r="O227" s="107"/>
      <c r="P227" s="108"/>
      <c r="Q227" s="107"/>
      <c r="R227" s="107"/>
    </row>
    <row r="228" spans="1:18" ht="20.25">
      <c r="A228" s="92"/>
      <c r="B228" s="105"/>
      <c r="C228" s="118" t="s">
        <v>73</v>
      </c>
      <c r="D228" s="49"/>
      <c r="E228" s="53"/>
      <c r="F228" s="62"/>
      <c r="G228" s="109"/>
      <c r="H228" s="110"/>
      <c r="I228" s="109"/>
      <c r="J228" s="110"/>
      <c r="K228" s="109"/>
      <c r="L228" s="110"/>
      <c r="M228" s="109"/>
      <c r="N228" s="110"/>
      <c r="O228" s="109"/>
      <c r="P228" s="110"/>
      <c r="Q228" s="109"/>
      <c r="R228" s="109"/>
    </row>
    <row r="229" spans="1:18" ht="20.25">
      <c r="A229" s="100"/>
      <c r="B229" s="103"/>
      <c r="C229" s="119" t="s">
        <v>74</v>
      </c>
      <c r="D229" s="113"/>
      <c r="E229" s="70"/>
      <c r="F229" s="104"/>
      <c r="G229" s="111"/>
      <c r="H229" s="112"/>
      <c r="I229" s="111"/>
      <c r="J229" s="112"/>
      <c r="K229" s="111"/>
      <c r="L229" s="112"/>
      <c r="M229" s="111"/>
      <c r="N229" s="112"/>
      <c r="O229" s="111"/>
      <c r="P229" s="112"/>
      <c r="Q229" s="111"/>
      <c r="R229" s="111"/>
    </row>
    <row r="230" spans="1:21" ht="20.25">
      <c r="A230" s="258">
        <v>13</v>
      </c>
      <c r="B230" s="102" t="s">
        <v>75</v>
      </c>
      <c r="C230" s="120" t="s">
        <v>195</v>
      </c>
      <c r="D230" s="37">
        <v>20000</v>
      </c>
      <c r="E230" s="128" t="s">
        <v>39</v>
      </c>
      <c r="F230" s="91" t="s">
        <v>47</v>
      </c>
      <c r="G230" s="107"/>
      <c r="H230" s="108"/>
      <c r="I230" s="107"/>
      <c r="J230" s="108"/>
      <c r="K230" s="107"/>
      <c r="L230" s="108"/>
      <c r="M230" s="107"/>
      <c r="N230" s="108"/>
      <c r="O230" s="107"/>
      <c r="P230" s="108"/>
      <c r="Q230" s="107"/>
      <c r="R230" s="107"/>
      <c r="U230" s="339"/>
    </row>
    <row r="231" spans="1:21" ht="20.25">
      <c r="A231" s="92"/>
      <c r="B231" s="105"/>
      <c r="C231" s="118" t="s">
        <v>196</v>
      </c>
      <c r="D231" s="49"/>
      <c r="E231" s="53"/>
      <c r="F231" s="62"/>
      <c r="G231" s="109"/>
      <c r="H231" s="110"/>
      <c r="I231" s="109"/>
      <c r="J231" s="110"/>
      <c r="K231" s="109"/>
      <c r="L231" s="110"/>
      <c r="M231" s="109"/>
      <c r="N231" s="110"/>
      <c r="O231" s="109"/>
      <c r="P231" s="110"/>
      <c r="Q231" s="109"/>
      <c r="R231" s="109"/>
      <c r="U231" s="339"/>
    </row>
    <row r="232" spans="1:21" ht="20.25">
      <c r="A232" s="100"/>
      <c r="B232" s="103"/>
      <c r="C232" s="119" t="s">
        <v>197</v>
      </c>
      <c r="D232" s="113"/>
      <c r="E232" s="70"/>
      <c r="F232" s="104"/>
      <c r="G232" s="111"/>
      <c r="H232" s="112"/>
      <c r="I232" s="111"/>
      <c r="J232" s="112"/>
      <c r="K232" s="111"/>
      <c r="L232" s="112"/>
      <c r="M232" s="111"/>
      <c r="N232" s="112"/>
      <c r="O232" s="111"/>
      <c r="P232" s="112"/>
      <c r="Q232" s="111"/>
      <c r="R232" s="111"/>
      <c r="U232" s="339"/>
    </row>
    <row r="233" spans="1:21" ht="20.25">
      <c r="A233" s="261">
        <v>14</v>
      </c>
      <c r="B233" s="116" t="s">
        <v>78</v>
      </c>
      <c r="C233" s="120" t="s">
        <v>199</v>
      </c>
      <c r="D233" s="73">
        <v>40000</v>
      </c>
      <c r="E233" s="128" t="s">
        <v>39</v>
      </c>
      <c r="F233" s="91" t="s">
        <v>47</v>
      </c>
      <c r="G233" s="181"/>
      <c r="H233" s="175"/>
      <c r="I233" s="181"/>
      <c r="J233" s="175"/>
      <c r="K233" s="181"/>
      <c r="L233" s="175"/>
      <c r="M233" s="181"/>
      <c r="N233" s="175"/>
      <c r="O233" s="181"/>
      <c r="P233" s="175"/>
      <c r="Q233" s="181"/>
      <c r="R233" s="175"/>
      <c r="U233" s="339"/>
    </row>
    <row r="234" spans="1:21" ht="20.25">
      <c r="A234" s="117"/>
      <c r="B234" s="64"/>
      <c r="C234" s="119" t="s">
        <v>198</v>
      </c>
      <c r="D234" s="263"/>
      <c r="E234" s="129"/>
      <c r="F234" s="343"/>
      <c r="G234" s="33"/>
      <c r="H234" s="64"/>
      <c r="I234" s="33"/>
      <c r="J234" s="64"/>
      <c r="K234" s="33"/>
      <c r="L234" s="64"/>
      <c r="M234" s="33"/>
      <c r="N234" s="64"/>
      <c r="O234" s="33"/>
      <c r="P234" s="64"/>
      <c r="Q234" s="33"/>
      <c r="R234" s="64"/>
      <c r="U234" s="339"/>
    </row>
    <row r="235" spans="1:18" ht="20.25">
      <c r="A235" s="258">
        <v>15</v>
      </c>
      <c r="B235" s="102" t="s">
        <v>67</v>
      </c>
      <c r="C235" s="120" t="s">
        <v>158</v>
      </c>
      <c r="D235" s="37">
        <v>5000</v>
      </c>
      <c r="E235" s="128" t="s">
        <v>39</v>
      </c>
      <c r="F235" s="91" t="s">
        <v>47</v>
      </c>
      <c r="G235" s="107"/>
      <c r="H235" s="108"/>
      <c r="I235" s="107"/>
      <c r="J235" s="108"/>
      <c r="K235" s="107"/>
      <c r="L235" s="108"/>
      <c r="M235" s="107"/>
      <c r="N235" s="108"/>
      <c r="O235" s="107"/>
      <c r="P235" s="108"/>
      <c r="Q235" s="107"/>
      <c r="R235" s="107"/>
    </row>
    <row r="236" spans="1:18" ht="20.25">
      <c r="A236" s="100"/>
      <c r="B236" s="103"/>
      <c r="C236" s="119" t="s">
        <v>159</v>
      </c>
      <c r="D236" s="113"/>
      <c r="E236" s="70"/>
      <c r="F236" s="104"/>
      <c r="G236" s="111"/>
      <c r="H236" s="112"/>
      <c r="I236" s="111"/>
      <c r="J236" s="112"/>
      <c r="K236" s="111"/>
      <c r="L236" s="112"/>
      <c r="M236" s="111"/>
      <c r="N236" s="112"/>
      <c r="O236" s="111"/>
      <c r="P236" s="112"/>
      <c r="Q236" s="111"/>
      <c r="R236" s="111"/>
    </row>
    <row r="237" spans="1:18" ht="20.25">
      <c r="A237" s="258">
        <v>16</v>
      </c>
      <c r="B237" s="102" t="s">
        <v>385</v>
      </c>
      <c r="C237" s="120" t="s">
        <v>386</v>
      </c>
      <c r="D237" s="37">
        <v>30000</v>
      </c>
      <c r="E237" s="128" t="s">
        <v>39</v>
      </c>
      <c r="F237" s="91" t="s">
        <v>47</v>
      </c>
      <c r="G237" s="107"/>
      <c r="H237" s="108"/>
      <c r="I237" s="107"/>
      <c r="J237" s="108"/>
      <c r="K237" s="107"/>
      <c r="L237" s="108"/>
      <c r="M237" s="107"/>
      <c r="N237" s="108"/>
      <c r="O237" s="107"/>
      <c r="P237" s="108"/>
      <c r="Q237" s="107"/>
      <c r="R237" s="107"/>
    </row>
    <row r="238" spans="1:18" ht="20.25">
      <c r="A238" s="100"/>
      <c r="B238" s="103"/>
      <c r="C238" s="119" t="s">
        <v>387</v>
      </c>
      <c r="D238" s="113"/>
      <c r="E238" s="70"/>
      <c r="F238" s="104"/>
      <c r="G238" s="111"/>
      <c r="H238" s="112"/>
      <c r="I238" s="111"/>
      <c r="J238" s="112"/>
      <c r="K238" s="111"/>
      <c r="L238" s="112"/>
      <c r="M238" s="111"/>
      <c r="N238" s="112"/>
      <c r="O238" s="111"/>
      <c r="P238" s="112"/>
      <c r="Q238" s="111"/>
      <c r="R238" s="111"/>
    </row>
    <row r="239" spans="1:18" ht="20.25">
      <c r="A239" s="258">
        <v>17</v>
      </c>
      <c r="B239" s="102" t="s">
        <v>814</v>
      </c>
      <c r="C239" s="120" t="s">
        <v>815</v>
      </c>
      <c r="D239" s="37">
        <v>30000</v>
      </c>
      <c r="E239" s="128" t="s">
        <v>39</v>
      </c>
      <c r="F239" s="91" t="s">
        <v>47</v>
      </c>
      <c r="G239" s="107"/>
      <c r="H239" s="108"/>
      <c r="I239" s="107"/>
      <c r="J239" s="108"/>
      <c r="K239" s="107"/>
      <c r="L239" s="108"/>
      <c r="M239" s="107"/>
      <c r="N239" s="108"/>
      <c r="O239" s="107"/>
      <c r="P239" s="108"/>
      <c r="Q239" s="107"/>
      <c r="R239" s="107"/>
    </row>
    <row r="240" spans="1:18" ht="20.25">
      <c r="A240" s="100"/>
      <c r="B240" s="103"/>
      <c r="C240" s="119" t="s">
        <v>816</v>
      </c>
      <c r="D240" s="113"/>
      <c r="E240" s="70"/>
      <c r="F240" s="104"/>
      <c r="G240" s="111"/>
      <c r="H240" s="112"/>
      <c r="I240" s="111"/>
      <c r="J240" s="112"/>
      <c r="K240" s="111"/>
      <c r="L240" s="112"/>
      <c r="M240" s="111"/>
      <c r="N240" s="112"/>
      <c r="O240" s="111"/>
      <c r="P240" s="112"/>
      <c r="Q240" s="111"/>
      <c r="R240" s="111"/>
    </row>
    <row r="241" spans="1:18" ht="20.25">
      <c r="A241" s="258">
        <v>18</v>
      </c>
      <c r="B241" s="102" t="s">
        <v>160</v>
      </c>
      <c r="C241" s="120" t="s">
        <v>200</v>
      </c>
      <c r="D241" s="37">
        <v>5000</v>
      </c>
      <c r="E241" s="128" t="s">
        <v>39</v>
      </c>
      <c r="F241" s="91" t="s">
        <v>47</v>
      </c>
      <c r="G241" s="107"/>
      <c r="H241" s="108"/>
      <c r="I241" s="107"/>
      <c r="J241" s="108"/>
      <c r="K241" s="107"/>
      <c r="L241" s="108"/>
      <c r="M241" s="107"/>
      <c r="N241" s="108"/>
      <c r="O241" s="107"/>
      <c r="P241" s="108"/>
      <c r="Q241" s="107"/>
      <c r="R241" s="107"/>
    </row>
    <row r="242" spans="1:22" ht="20.25">
      <c r="A242" s="100"/>
      <c r="B242" s="103"/>
      <c r="C242" s="119" t="s">
        <v>201</v>
      </c>
      <c r="D242" s="113"/>
      <c r="E242" s="70"/>
      <c r="F242" s="104"/>
      <c r="G242" s="111"/>
      <c r="H242" s="112"/>
      <c r="I242" s="111"/>
      <c r="J242" s="112"/>
      <c r="K242" s="111"/>
      <c r="L242" s="112"/>
      <c r="M242" s="111"/>
      <c r="N242" s="112"/>
      <c r="O242" s="111"/>
      <c r="P242" s="112"/>
      <c r="Q242" s="111"/>
      <c r="R242" s="111"/>
      <c r="T242" s="63" t="s">
        <v>35</v>
      </c>
      <c r="U242" s="63" t="s">
        <v>818</v>
      </c>
      <c r="V242" s="63" t="s">
        <v>333</v>
      </c>
    </row>
    <row r="243" spans="1:23" ht="20.25">
      <c r="A243" s="251">
        <v>19</v>
      </c>
      <c r="B243" s="102" t="s">
        <v>176</v>
      </c>
      <c r="C243" s="120" t="s">
        <v>203</v>
      </c>
      <c r="D243" s="37">
        <v>20000</v>
      </c>
      <c r="E243" s="128" t="s">
        <v>39</v>
      </c>
      <c r="F243" s="91" t="s">
        <v>47</v>
      </c>
      <c r="G243" s="47"/>
      <c r="H243" s="85"/>
      <c r="I243" s="47"/>
      <c r="J243" s="85"/>
      <c r="K243" s="47"/>
      <c r="L243" s="85"/>
      <c r="M243" s="47"/>
      <c r="N243" s="85"/>
      <c r="O243" s="47"/>
      <c r="P243" s="85"/>
      <c r="Q243" s="47"/>
      <c r="R243" s="47"/>
      <c r="T243" s="63">
        <v>795000</v>
      </c>
      <c r="U243" s="63">
        <v>1000</v>
      </c>
      <c r="V243" s="63">
        <v>42000</v>
      </c>
      <c r="W243" s="63" t="s">
        <v>31</v>
      </c>
    </row>
    <row r="244" spans="1:23" ht="20.25">
      <c r="A244" s="51"/>
      <c r="B244" s="103"/>
      <c r="C244" s="119" t="s">
        <v>265</v>
      </c>
      <c r="D244" s="113"/>
      <c r="E244" s="70"/>
      <c r="F244" s="104"/>
      <c r="G244" s="52"/>
      <c r="H244" s="89"/>
      <c r="I244" s="52"/>
      <c r="J244" s="89"/>
      <c r="K244" s="52"/>
      <c r="L244" s="89"/>
      <c r="M244" s="52"/>
      <c r="N244" s="89"/>
      <c r="O244" s="52"/>
      <c r="P244" s="89"/>
      <c r="Q244" s="52"/>
      <c r="R244" s="52"/>
      <c r="T244" s="63">
        <v>1803240</v>
      </c>
      <c r="W244" s="63" t="s">
        <v>817</v>
      </c>
    </row>
    <row r="245" spans="1:22" ht="20.25">
      <c r="A245" s="375" t="s">
        <v>667</v>
      </c>
      <c r="B245" s="365"/>
      <c r="C245" s="366"/>
      <c r="D245" s="341">
        <f>D183+D186+D188+D190+D199+106000+D205+D207+D211+D215+D217+D219+D227+D230+D233+D235+D237+D239+D241+D243</f>
        <v>1509540</v>
      </c>
      <c r="T245" s="63">
        <f>SUM(T243:T244)</f>
        <v>2598240</v>
      </c>
      <c r="U245" s="63">
        <f>SUM(U243:U244)</f>
        <v>1000</v>
      </c>
      <c r="V245" s="63">
        <f>SUM(V243:V244)</f>
        <v>42000</v>
      </c>
    </row>
    <row r="246" spans="1:18" ht="20.25">
      <c r="A246" s="386"/>
      <c r="B246" s="386"/>
      <c r="C246" s="386"/>
      <c r="D246" s="386"/>
      <c r="E246" s="386"/>
      <c r="F246" s="386"/>
      <c r="G246" s="386"/>
      <c r="H246" s="386"/>
      <c r="I246" s="386"/>
      <c r="J246" s="386"/>
      <c r="K246" s="386"/>
      <c r="L246" s="386"/>
      <c r="M246" s="386"/>
      <c r="N246" s="386"/>
      <c r="O246" s="386"/>
      <c r="P246" s="386"/>
      <c r="Q246" s="386"/>
      <c r="R246" s="386"/>
    </row>
    <row r="247" spans="1:18" ht="2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  <row r="248" spans="1:18" ht="2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</row>
    <row r="249" spans="1:18" ht="2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0" spans="1:18" ht="2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</row>
    <row r="251" spans="1:18" ht="20.25">
      <c r="A251" s="368">
        <v>33</v>
      </c>
      <c r="B251" s="368"/>
      <c r="C251" s="368"/>
      <c r="D251" s="368"/>
      <c r="E251" s="368"/>
      <c r="F251" s="368"/>
      <c r="G251" s="368"/>
      <c r="H251" s="368"/>
      <c r="I251" s="368"/>
      <c r="J251" s="368"/>
      <c r="K251" s="368"/>
      <c r="L251" s="368"/>
      <c r="M251" s="368"/>
      <c r="N251" s="368"/>
      <c r="O251" s="368"/>
      <c r="P251" s="368"/>
      <c r="Q251" s="368"/>
      <c r="R251" s="368"/>
    </row>
    <row r="252" spans="1:18" ht="20.25">
      <c r="A252" s="176"/>
      <c r="B252" s="180" t="s">
        <v>682</v>
      </c>
      <c r="C252" s="176"/>
      <c r="D252" s="176"/>
      <c r="E252" s="176"/>
      <c r="F252" s="201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</row>
    <row r="253" spans="1:18" ht="20.25">
      <c r="A253" s="80" t="s">
        <v>89</v>
      </c>
      <c r="B253" s="369" t="s">
        <v>3</v>
      </c>
      <c r="C253" s="369" t="s">
        <v>4</v>
      </c>
      <c r="D253" s="371" t="s">
        <v>19</v>
      </c>
      <c r="E253" s="371" t="s">
        <v>5</v>
      </c>
      <c r="F253" s="373" t="s">
        <v>25</v>
      </c>
      <c r="G253" s="396" t="s">
        <v>480</v>
      </c>
      <c r="H253" s="387"/>
      <c r="I253" s="388"/>
      <c r="J253" s="387" t="s">
        <v>686</v>
      </c>
      <c r="K253" s="387"/>
      <c r="L253" s="387"/>
      <c r="M253" s="387"/>
      <c r="N253" s="387"/>
      <c r="O253" s="387"/>
      <c r="P253" s="387"/>
      <c r="Q253" s="387"/>
      <c r="R253" s="388"/>
    </row>
    <row r="254" spans="1:18" ht="20.25">
      <c r="A254" s="81" t="s">
        <v>90</v>
      </c>
      <c r="B254" s="370"/>
      <c r="C254" s="370"/>
      <c r="D254" s="372"/>
      <c r="E254" s="372"/>
      <c r="F254" s="374"/>
      <c r="G254" s="204" t="s">
        <v>17</v>
      </c>
      <c r="H254" s="204" t="s">
        <v>16</v>
      </c>
      <c r="I254" s="204" t="s">
        <v>15</v>
      </c>
      <c r="J254" s="204" t="s">
        <v>14</v>
      </c>
      <c r="K254" s="204" t="s">
        <v>12</v>
      </c>
      <c r="L254" s="204" t="s">
        <v>13</v>
      </c>
      <c r="M254" s="204" t="s">
        <v>11</v>
      </c>
      <c r="N254" s="204" t="s">
        <v>10</v>
      </c>
      <c r="O254" s="204" t="s">
        <v>9</v>
      </c>
      <c r="P254" s="204" t="s">
        <v>8</v>
      </c>
      <c r="Q254" s="204" t="s">
        <v>6</v>
      </c>
      <c r="R254" s="204" t="s">
        <v>7</v>
      </c>
    </row>
    <row r="255" spans="1:18" ht="20.25">
      <c r="A255" s="261">
        <v>1</v>
      </c>
      <c r="B255" s="116" t="s">
        <v>56</v>
      </c>
      <c r="C255" s="120" t="s">
        <v>121</v>
      </c>
      <c r="D255" s="262">
        <v>2598240</v>
      </c>
      <c r="E255" s="128" t="s">
        <v>39</v>
      </c>
      <c r="F255" s="91" t="s">
        <v>49</v>
      </c>
      <c r="G255" s="181"/>
      <c r="H255" s="175"/>
      <c r="I255" s="181"/>
      <c r="J255" s="175"/>
      <c r="K255" s="181"/>
      <c r="L255" s="175"/>
      <c r="M255" s="181"/>
      <c r="N255" s="175"/>
      <c r="O255" s="181"/>
      <c r="P255" s="175"/>
      <c r="Q255" s="181"/>
      <c r="R255" s="175"/>
    </row>
    <row r="256" spans="1:18" ht="20.25">
      <c r="A256" s="55"/>
      <c r="B256" s="342"/>
      <c r="C256" s="118" t="s">
        <v>214</v>
      </c>
      <c r="D256" s="263"/>
      <c r="E256" s="53"/>
      <c r="F256" s="62" t="s">
        <v>50</v>
      </c>
      <c r="G256" s="33"/>
      <c r="H256" s="64"/>
      <c r="I256" s="33"/>
      <c r="J256" s="64"/>
      <c r="K256" s="33"/>
      <c r="L256" s="64"/>
      <c r="M256" s="33"/>
      <c r="N256" s="64"/>
      <c r="O256" s="33"/>
      <c r="P256" s="64"/>
      <c r="Q256" s="33"/>
      <c r="R256" s="64"/>
    </row>
    <row r="257" spans="1:21" ht="20.25">
      <c r="A257" s="55"/>
      <c r="B257" s="342"/>
      <c r="C257" s="118" t="s">
        <v>215</v>
      </c>
      <c r="D257" s="263"/>
      <c r="E257" s="53"/>
      <c r="F257" s="62"/>
      <c r="G257" s="33"/>
      <c r="H257" s="64"/>
      <c r="I257" s="33"/>
      <c r="J257" s="64"/>
      <c r="K257" s="33"/>
      <c r="L257" s="64"/>
      <c r="M257" s="33"/>
      <c r="N257" s="64"/>
      <c r="O257" s="33"/>
      <c r="P257" s="64"/>
      <c r="Q257" s="33"/>
      <c r="R257" s="64"/>
      <c r="U257" s="349"/>
    </row>
    <row r="258" spans="1:21" ht="20.25">
      <c r="A258" s="55"/>
      <c r="B258" s="342"/>
      <c r="C258" s="118" t="s">
        <v>390</v>
      </c>
      <c r="D258" s="263"/>
      <c r="E258" s="53"/>
      <c r="F258" s="62"/>
      <c r="G258" s="33"/>
      <c r="H258" s="64"/>
      <c r="I258" s="33"/>
      <c r="J258" s="64"/>
      <c r="K258" s="33"/>
      <c r="L258" s="64"/>
      <c r="M258" s="33"/>
      <c r="N258" s="64"/>
      <c r="O258" s="33"/>
      <c r="P258" s="64"/>
      <c r="Q258" s="33"/>
      <c r="R258" s="64"/>
      <c r="T258" s="63" t="s">
        <v>819</v>
      </c>
      <c r="U258" s="63" t="s">
        <v>820</v>
      </c>
    </row>
    <row r="259" spans="1:22" ht="20.25">
      <c r="A259" s="177"/>
      <c r="B259" s="59"/>
      <c r="C259" s="59" t="s">
        <v>382</v>
      </c>
      <c r="D259" s="264"/>
      <c r="E259" s="174"/>
      <c r="F259" s="337"/>
      <c r="G259" s="179"/>
      <c r="H259" s="59"/>
      <c r="I259" s="179"/>
      <c r="J259" s="59"/>
      <c r="K259" s="179"/>
      <c r="L259" s="59"/>
      <c r="M259" s="179"/>
      <c r="N259" s="59"/>
      <c r="O259" s="179"/>
      <c r="P259" s="59"/>
      <c r="Q259" s="179"/>
      <c r="R259" s="59"/>
      <c r="T259" s="63">
        <v>567000</v>
      </c>
      <c r="U259" s="63">
        <v>30000</v>
      </c>
      <c r="V259" s="63" t="s">
        <v>31</v>
      </c>
    </row>
    <row r="260" spans="1:22" ht="20.25">
      <c r="A260" s="258">
        <v>2</v>
      </c>
      <c r="B260" s="102" t="s">
        <v>123</v>
      </c>
      <c r="C260" s="120" t="s">
        <v>216</v>
      </c>
      <c r="D260" s="37">
        <v>1000</v>
      </c>
      <c r="E260" s="128" t="s">
        <v>39</v>
      </c>
      <c r="F260" s="91" t="s">
        <v>49</v>
      </c>
      <c r="G260" s="107"/>
      <c r="H260" s="108"/>
      <c r="I260" s="107"/>
      <c r="J260" s="108"/>
      <c r="K260" s="107"/>
      <c r="L260" s="108"/>
      <c r="M260" s="107"/>
      <c r="N260" s="108"/>
      <c r="O260" s="107"/>
      <c r="P260" s="108"/>
      <c r="Q260" s="107"/>
      <c r="R260" s="107"/>
      <c r="T260" s="63">
        <v>593500</v>
      </c>
      <c r="U260" s="63">
        <v>51000</v>
      </c>
      <c r="V260" s="63" t="s">
        <v>817</v>
      </c>
    </row>
    <row r="261" spans="1:21" ht="20.25">
      <c r="A261" s="100"/>
      <c r="B261" s="103"/>
      <c r="C261" s="331" t="s">
        <v>391</v>
      </c>
      <c r="D261" s="113"/>
      <c r="E261" s="70"/>
      <c r="F261" s="104" t="s">
        <v>50</v>
      </c>
      <c r="G261" s="111"/>
      <c r="H261" s="112"/>
      <c r="I261" s="111"/>
      <c r="J261" s="112"/>
      <c r="K261" s="111"/>
      <c r="L261" s="112"/>
      <c r="M261" s="111"/>
      <c r="N261" s="112"/>
      <c r="O261" s="111"/>
      <c r="P261" s="112"/>
      <c r="Q261" s="111"/>
      <c r="R261" s="111"/>
      <c r="T261" s="63">
        <f>SUM(T259:T260)</f>
        <v>1160500</v>
      </c>
      <c r="U261" s="63">
        <f>SUM(U259:U260)</f>
        <v>81000</v>
      </c>
    </row>
    <row r="262" spans="1:18" ht="20.25">
      <c r="A262" s="251">
        <v>3</v>
      </c>
      <c r="B262" s="265" t="s">
        <v>57</v>
      </c>
      <c r="C262" s="120" t="s">
        <v>217</v>
      </c>
      <c r="D262" s="61">
        <v>42000</v>
      </c>
      <c r="E262" s="54" t="s">
        <v>39</v>
      </c>
      <c r="F262" s="91" t="s">
        <v>49</v>
      </c>
      <c r="G262" s="47"/>
      <c r="H262" s="85"/>
      <c r="I262" s="47"/>
      <c r="J262" s="85"/>
      <c r="K262" s="47"/>
      <c r="L262" s="85"/>
      <c r="M262" s="47"/>
      <c r="N262" s="85"/>
      <c r="O262" s="47"/>
      <c r="P262" s="85"/>
      <c r="Q262" s="47"/>
      <c r="R262" s="47"/>
    </row>
    <row r="263" spans="1:18" ht="20.25">
      <c r="A263" s="51"/>
      <c r="B263" s="312"/>
      <c r="C263" s="119"/>
      <c r="D263" s="250"/>
      <c r="E263" s="317"/>
      <c r="F263" s="104" t="s">
        <v>50</v>
      </c>
      <c r="G263" s="52"/>
      <c r="H263" s="89"/>
      <c r="I263" s="52"/>
      <c r="J263" s="89"/>
      <c r="K263" s="52"/>
      <c r="L263" s="89"/>
      <c r="M263" s="52"/>
      <c r="N263" s="89"/>
      <c r="O263" s="52"/>
      <c r="P263" s="89"/>
      <c r="Q263" s="52"/>
      <c r="R263" s="52"/>
    </row>
    <row r="264" spans="1:18" ht="20.25">
      <c r="A264" s="251">
        <v>4</v>
      </c>
      <c r="B264" s="265" t="s">
        <v>392</v>
      </c>
      <c r="C264" s="120" t="s">
        <v>393</v>
      </c>
      <c r="D264" s="61">
        <v>218400</v>
      </c>
      <c r="E264" s="54" t="s">
        <v>39</v>
      </c>
      <c r="F264" s="91" t="s">
        <v>49</v>
      </c>
      <c r="G264" s="47"/>
      <c r="H264" s="85"/>
      <c r="I264" s="47"/>
      <c r="J264" s="85"/>
      <c r="K264" s="47"/>
      <c r="L264" s="85"/>
      <c r="M264" s="47"/>
      <c r="N264" s="85"/>
      <c r="O264" s="47"/>
      <c r="P264" s="85"/>
      <c r="Q264" s="47"/>
      <c r="R264" s="47"/>
    </row>
    <row r="265" spans="1:18" ht="20.25">
      <c r="A265" s="51"/>
      <c r="B265" s="312"/>
      <c r="C265" s="119"/>
      <c r="D265" s="250"/>
      <c r="E265" s="317"/>
      <c r="F265" s="104" t="s">
        <v>50</v>
      </c>
      <c r="G265" s="52"/>
      <c r="H265" s="89"/>
      <c r="I265" s="52"/>
      <c r="J265" s="89"/>
      <c r="K265" s="52"/>
      <c r="L265" s="89"/>
      <c r="M265" s="52"/>
      <c r="N265" s="89"/>
      <c r="O265" s="52"/>
      <c r="P265" s="89"/>
      <c r="Q265" s="52"/>
      <c r="R265" s="52"/>
    </row>
    <row r="266" spans="1:18" ht="20.25">
      <c r="A266" s="251">
        <v>5</v>
      </c>
      <c r="B266" s="102" t="s">
        <v>59</v>
      </c>
      <c r="C266" s="120" t="s">
        <v>218</v>
      </c>
      <c r="D266" s="37">
        <v>1160500</v>
      </c>
      <c r="E266" s="128" t="s">
        <v>39</v>
      </c>
      <c r="F266" s="91" t="s">
        <v>49</v>
      </c>
      <c r="G266" s="47"/>
      <c r="H266" s="85"/>
      <c r="I266" s="47"/>
      <c r="J266" s="85"/>
      <c r="K266" s="47"/>
      <c r="L266" s="85"/>
      <c r="M266" s="47"/>
      <c r="N266" s="85"/>
      <c r="O266" s="47"/>
      <c r="P266" s="85"/>
      <c r="Q266" s="47"/>
      <c r="R266" s="47"/>
    </row>
    <row r="267" spans="1:18" ht="20.25">
      <c r="A267" s="46"/>
      <c r="B267" s="105"/>
      <c r="C267" s="118" t="s">
        <v>394</v>
      </c>
      <c r="D267" s="49"/>
      <c r="E267" s="53"/>
      <c r="F267" s="62" t="s">
        <v>50</v>
      </c>
      <c r="G267" s="48"/>
      <c r="H267" s="87"/>
      <c r="I267" s="48"/>
      <c r="J267" s="87"/>
      <c r="K267" s="48"/>
      <c r="L267" s="87"/>
      <c r="M267" s="48"/>
      <c r="N267" s="87"/>
      <c r="O267" s="48"/>
      <c r="P267" s="87"/>
      <c r="Q267" s="48"/>
      <c r="R267" s="48"/>
    </row>
    <row r="268" spans="1:18" ht="19.5" customHeight="1">
      <c r="A268" s="51"/>
      <c r="B268" s="103"/>
      <c r="C268" s="59" t="s">
        <v>382</v>
      </c>
      <c r="D268" s="113"/>
      <c r="E268" s="70"/>
      <c r="F268" s="104"/>
      <c r="G268" s="52"/>
      <c r="H268" s="89"/>
      <c r="I268" s="52"/>
      <c r="J268" s="89"/>
      <c r="K268" s="52"/>
      <c r="L268" s="89"/>
      <c r="M268" s="52"/>
      <c r="N268" s="89"/>
      <c r="O268" s="52"/>
      <c r="P268" s="89"/>
      <c r="Q268" s="52"/>
      <c r="R268" s="52"/>
    </row>
    <row r="269" spans="1:18" ht="19.5" customHeight="1">
      <c r="A269" s="258">
        <v>6</v>
      </c>
      <c r="B269" s="102" t="s">
        <v>129</v>
      </c>
      <c r="C269" s="120" t="s">
        <v>219</v>
      </c>
      <c r="D269" s="37">
        <v>81000</v>
      </c>
      <c r="E269" s="128" t="s">
        <v>39</v>
      </c>
      <c r="F269" s="91" t="s">
        <v>49</v>
      </c>
      <c r="G269" s="107"/>
      <c r="H269" s="108"/>
      <c r="I269" s="107"/>
      <c r="J269" s="108"/>
      <c r="K269" s="107"/>
      <c r="L269" s="108"/>
      <c r="M269" s="107"/>
      <c r="N269" s="108"/>
      <c r="O269" s="107"/>
      <c r="P269" s="108"/>
      <c r="Q269" s="107"/>
      <c r="R269" s="107"/>
    </row>
    <row r="270" spans="1:18" ht="20.25">
      <c r="A270" s="100"/>
      <c r="B270" s="103"/>
      <c r="C270" s="331" t="s">
        <v>395</v>
      </c>
      <c r="D270" s="113"/>
      <c r="E270" s="70"/>
      <c r="F270" s="104" t="s">
        <v>50</v>
      </c>
      <c r="G270" s="111"/>
      <c r="H270" s="112"/>
      <c r="I270" s="111"/>
      <c r="J270" s="112"/>
      <c r="K270" s="111"/>
      <c r="L270" s="112"/>
      <c r="M270" s="111"/>
      <c r="N270" s="112"/>
      <c r="O270" s="111"/>
      <c r="P270" s="112"/>
      <c r="Q270" s="111"/>
      <c r="R270" s="111"/>
    </row>
    <row r="271" spans="1:18" ht="20.25" customHeight="1">
      <c r="A271" s="258">
        <v>7</v>
      </c>
      <c r="B271" s="168" t="s">
        <v>619</v>
      </c>
      <c r="C271" s="321" t="s">
        <v>350</v>
      </c>
      <c r="D271" s="61">
        <v>334000</v>
      </c>
      <c r="E271" s="54" t="s">
        <v>39</v>
      </c>
      <c r="F271" s="91" t="s">
        <v>49</v>
      </c>
      <c r="G271" s="36"/>
      <c r="H271" s="39"/>
      <c r="I271" s="36"/>
      <c r="J271" s="39"/>
      <c r="K271" s="36"/>
      <c r="L271" s="39"/>
      <c r="M271" s="36"/>
      <c r="N271" s="39"/>
      <c r="O271" s="36"/>
      <c r="P271" s="39"/>
      <c r="Q271" s="36"/>
      <c r="R271" s="36"/>
    </row>
    <row r="272" spans="1:18" ht="18.75" customHeight="1">
      <c r="A272" s="106"/>
      <c r="B272" s="169" t="s">
        <v>618</v>
      </c>
      <c r="C272" s="322" t="s">
        <v>351</v>
      </c>
      <c r="D272" s="45"/>
      <c r="E272" s="49"/>
      <c r="F272" s="62" t="s">
        <v>50</v>
      </c>
      <c r="G272" s="40"/>
      <c r="H272" s="28"/>
      <c r="I272" s="40"/>
      <c r="J272" s="28"/>
      <c r="K272" s="40"/>
      <c r="L272" s="28"/>
      <c r="M272" s="40"/>
      <c r="N272" s="28"/>
      <c r="O272" s="40"/>
      <c r="P272" s="28"/>
      <c r="Q272" s="40"/>
      <c r="R272" s="40"/>
    </row>
    <row r="273" spans="1:18" ht="20.25">
      <c r="A273" s="106"/>
      <c r="B273" s="105" t="s">
        <v>617</v>
      </c>
      <c r="C273" s="322" t="s">
        <v>352</v>
      </c>
      <c r="D273" s="45"/>
      <c r="E273" s="35"/>
      <c r="F273" s="106"/>
      <c r="G273" s="40"/>
      <c r="H273" s="28"/>
      <c r="I273" s="40"/>
      <c r="J273" s="28"/>
      <c r="K273" s="40"/>
      <c r="L273" s="28"/>
      <c r="M273" s="40"/>
      <c r="N273" s="28"/>
      <c r="O273" s="40"/>
      <c r="P273" s="28"/>
      <c r="Q273" s="40"/>
      <c r="R273" s="40"/>
    </row>
    <row r="274" spans="1:18" ht="15.75" customHeight="1">
      <c r="A274" s="34"/>
      <c r="B274" s="167"/>
      <c r="C274" s="322" t="s">
        <v>353</v>
      </c>
      <c r="D274" s="45"/>
      <c r="E274" s="35"/>
      <c r="F274" s="106"/>
      <c r="G274" s="40"/>
      <c r="H274" s="28"/>
      <c r="I274" s="40"/>
      <c r="J274" s="28"/>
      <c r="K274" s="40"/>
      <c r="L274" s="28"/>
      <c r="M274" s="40"/>
      <c r="N274" s="28"/>
      <c r="O274" s="40"/>
      <c r="P274" s="28"/>
      <c r="Q274" s="40"/>
      <c r="R274" s="40"/>
    </row>
    <row r="275" spans="1:18" ht="20.25">
      <c r="A275" s="34"/>
      <c r="B275" s="167"/>
      <c r="C275" s="322" t="s">
        <v>354</v>
      </c>
      <c r="D275" s="45"/>
      <c r="E275" s="35"/>
      <c r="F275" s="106"/>
      <c r="G275" s="40"/>
      <c r="H275" s="28"/>
      <c r="I275" s="40"/>
      <c r="J275" s="28"/>
      <c r="K275" s="40"/>
      <c r="L275" s="28"/>
      <c r="M275" s="40"/>
      <c r="N275" s="28"/>
      <c r="O275" s="40"/>
      <c r="P275" s="28"/>
      <c r="Q275" s="40"/>
      <c r="R275" s="40"/>
    </row>
    <row r="276" spans="1:18" ht="20.25">
      <c r="A276" s="34"/>
      <c r="B276" s="167"/>
      <c r="C276" s="322"/>
      <c r="D276" s="45"/>
      <c r="E276" s="35"/>
      <c r="F276" s="106"/>
      <c r="G276" s="40"/>
      <c r="H276" s="28"/>
      <c r="I276" s="40"/>
      <c r="J276" s="28"/>
      <c r="K276" s="40"/>
      <c r="L276" s="28"/>
      <c r="M276" s="40"/>
      <c r="N276" s="28"/>
      <c r="O276" s="40"/>
      <c r="P276" s="28"/>
      <c r="Q276" s="40"/>
      <c r="R276" s="40"/>
    </row>
    <row r="277" spans="1:18" ht="20.25">
      <c r="A277" s="258">
        <v>8</v>
      </c>
      <c r="B277" s="102" t="s">
        <v>61</v>
      </c>
      <c r="C277" s="120" t="s">
        <v>62</v>
      </c>
      <c r="D277" s="37">
        <v>42000</v>
      </c>
      <c r="E277" s="128" t="s">
        <v>39</v>
      </c>
      <c r="F277" s="91" t="s">
        <v>49</v>
      </c>
      <c r="G277" s="107"/>
      <c r="H277" s="108"/>
      <c r="I277" s="107"/>
      <c r="J277" s="108"/>
      <c r="K277" s="107"/>
      <c r="L277" s="108"/>
      <c r="M277" s="107"/>
      <c r="N277" s="108"/>
      <c r="O277" s="107"/>
      <c r="P277" s="108"/>
      <c r="Q277" s="107"/>
      <c r="R277" s="107"/>
    </row>
    <row r="278" spans="1:18" ht="20.25">
      <c r="A278" s="100"/>
      <c r="B278" s="103"/>
      <c r="C278" s="119" t="s">
        <v>363</v>
      </c>
      <c r="D278" s="113"/>
      <c r="E278" s="70"/>
      <c r="F278" s="104" t="s">
        <v>50</v>
      </c>
      <c r="G278" s="111"/>
      <c r="H278" s="112"/>
      <c r="I278" s="111"/>
      <c r="J278" s="112"/>
      <c r="K278" s="111"/>
      <c r="L278" s="112"/>
      <c r="M278" s="111"/>
      <c r="N278" s="112"/>
      <c r="O278" s="111"/>
      <c r="P278" s="112"/>
      <c r="Q278" s="111"/>
      <c r="R278" s="111"/>
    </row>
    <row r="279" spans="1:18" ht="20.25">
      <c r="A279" s="368">
        <v>34</v>
      </c>
      <c r="B279" s="368"/>
      <c r="C279" s="368"/>
      <c r="D279" s="368"/>
      <c r="E279" s="368"/>
      <c r="F279" s="368"/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68"/>
      <c r="R279" s="368"/>
    </row>
    <row r="280" spans="1:18" ht="24.75" customHeight="1">
      <c r="A280" s="176"/>
      <c r="B280" s="180" t="s">
        <v>614</v>
      </c>
      <c r="C280" s="176"/>
      <c r="D280" s="176"/>
      <c r="E280" s="176"/>
      <c r="F280" s="201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</row>
    <row r="281" spans="1:18" ht="21.75" customHeight="1">
      <c r="A281" s="80" t="s">
        <v>89</v>
      </c>
      <c r="B281" s="369" t="s">
        <v>3</v>
      </c>
      <c r="C281" s="369" t="s">
        <v>4</v>
      </c>
      <c r="D281" s="371" t="s">
        <v>19</v>
      </c>
      <c r="E281" s="371" t="s">
        <v>5</v>
      </c>
      <c r="F281" s="373" t="s">
        <v>25</v>
      </c>
      <c r="G281" s="396" t="s">
        <v>480</v>
      </c>
      <c r="H281" s="387"/>
      <c r="I281" s="388"/>
      <c r="J281" s="387" t="s">
        <v>686</v>
      </c>
      <c r="K281" s="387"/>
      <c r="L281" s="387"/>
      <c r="M281" s="387"/>
      <c r="N281" s="387"/>
      <c r="O281" s="387"/>
      <c r="P281" s="387"/>
      <c r="Q281" s="387"/>
      <c r="R281" s="388"/>
    </row>
    <row r="282" spans="1:21" ht="21.75" customHeight="1">
      <c r="A282" s="81" t="s">
        <v>90</v>
      </c>
      <c r="B282" s="370"/>
      <c r="C282" s="370"/>
      <c r="D282" s="372"/>
      <c r="E282" s="372"/>
      <c r="F282" s="374"/>
      <c r="G282" s="204" t="s">
        <v>17</v>
      </c>
      <c r="H282" s="204" t="s">
        <v>16</v>
      </c>
      <c r="I282" s="204" t="s">
        <v>15</v>
      </c>
      <c r="J282" s="204" t="s">
        <v>14</v>
      </c>
      <c r="K282" s="204" t="s">
        <v>12</v>
      </c>
      <c r="L282" s="204" t="s">
        <v>13</v>
      </c>
      <c r="M282" s="204" t="s">
        <v>11</v>
      </c>
      <c r="N282" s="204" t="s">
        <v>10</v>
      </c>
      <c r="O282" s="204" t="s">
        <v>9</v>
      </c>
      <c r="P282" s="204" t="s">
        <v>8</v>
      </c>
      <c r="Q282" s="204" t="s">
        <v>6</v>
      </c>
      <c r="R282" s="204" t="s">
        <v>7</v>
      </c>
      <c r="U282" s="63">
        <v>20000</v>
      </c>
    </row>
    <row r="283" spans="1:21" ht="20.25">
      <c r="A283" s="258">
        <v>9</v>
      </c>
      <c r="B283" s="102" t="s">
        <v>181</v>
      </c>
      <c r="C283" s="120" t="s">
        <v>364</v>
      </c>
      <c r="D283" s="37">
        <v>25000</v>
      </c>
      <c r="E283" s="128" t="s">
        <v>39</v>
      </c>
      <c r="F283" s="91" t="s">
        <v>49</v>
      </c>
      <c r="G283" s="107"/>
      <c r="H283" s="108"/>
      <c r="I283" s="107"/>
      <c r="J283" s="108"/>
      <c r="K283" s="107"/>
      <c r="L283" s="108"/>
      <c r="M283" s="107"/>
      <c r="N283" s="108"/>
      <c r="O283" s="107"/>
      <c r="P283" s="108"/>
      <c r="Q283" s="107"/>
      <c r="R283" s="107"/>
      <c r="U283" s="63">
        <v>400000</v>
      </c>
    </row>
    <row r="284" spans="1:21" ht="20.25">
      <c r="A284" s="100"/>
      <c r="B284" s="103"/>
      <c r="C284" s="119" t="s">
        <v>396</v>
      </c>
      <c r="D284" s="113"/>
      <c r="E284" s="70"/>
      <c r="F284" s="104" t="s">
        <v>50</v>
      </c>
      <c r="G284" s="111"/>
      <c r="H284" s="112"/>
      <c r="I284" s="111"/>
      <c r="J284" s="112"/>
      <c r="K284" s="111"/>
      <c r="L284" s="112"/>
      <c r="M284" s="111"/>
      <c r="N284" s="112"/>
      <c r="O284" s="111"/>
      <c r="P284" s="112"/>
      <c r="Q284" s="111"/>
      <c r="R284" s="111"/>
      <c r="U284" s="63">
        <f>SUM(U282:U283)</f>
        <v>420000</v>
      </c>
    </row>
    <row r="285" spans="1:20" ht="20.25">
      <c r="A285" s="258">
        <v>10</v>
      </c>
      <c r="B285" s="102" t="s">
        <v>189</v>
      </c>
      <c r="C285" s="120" t="s">
        <v>53</v>
      </c>
      <c r="D285" s="37">
        <v>40000</v>
      </c>
      <c r="E285" s="128" t="s">
        <v>39</v>
      </c>
      <c r="F285" s="91" t="s">
        <v>49</v>
      </c>
      <c r="G285" s="107"/>
      <c r="H285" s="108"/>
      <c r="I285" s="107"/>
      <c r="J285" s="108"/>
      <c r="K285" s="107"/>
      <c r="L285" s="108"/>
      <c r="M285" s="107"/>
      <c r="N285" s="108"/>
      <c r="O285" s="107"/>
      <c r="P285" s="108"/>
      <c r="Q285" s="107"/>
      <c r="R285" s="107"/>
      <c r="T285" s="63">
        <v>20000</v>
      </c>
    </row>
    <row r="286" spans="1:20" ht="20.25">
      <c r="A286" s="92"/>
      <c r="B286" s="105"/>
      <c r="C286" s="118" t="s">
        <v>632</v>
      </c>
      <c r="D286" s="49"/>
      <c r="E286" s="53"/>
      <c r="F286" s="62" t="s">
        <v>50</v>
      </c>
      <c r="G286" s="109"/>
      <c r="H286" s="110"/>
      <c r="I286" s="109"/>
      <c r="J286" s="110"/>
      <c r="K286" s="109"/>
      <c r="L286" s="110"/>
      <c r="M286" s="109"/>
      <c r="N286" s="110"/>
      <c r="O286" s="109"/>
      <c r="P286" s="110"/>
      <c r="Q286" s="109"/>
      <c r="R286" s="109"/>
      <c r="T286" s="63">
        <v>40000</v>
      </c>
    </row>
    <row r="287" spans="1:18" ht="20.25">
      <c r="A287" s="92"/>
      <c r="B287" s="105"/>
      <c r="C287" s="118" t="s">
        <v>633</v>
      </c>
      <c r="D287" s="49"/>
      <c r="E287" s="53"/>
      <c r="F287" s="62"/>
      <c r="G287" s="109"/>
      <c r="H287" s="110"/>
      <c r="I287" s="109"/>
      <c r="J287" s="110"/>
      <c r="K287" s="109"/>
      <c r="L287" s="110"/>
      <c r="M287" s="109"/>
      <c r="N287" s="110"/>
      <c r="O287" s="109"/>
      <c r="P287" s="110"/>
      <c r="Q287" s="109"/>
      <c r="R287" s="109"/>
    </row>
    <row r="288" spans="1:18" ht="18" customHeight="1">
      <c r="A288" s="100"/>
      <c r="B288" s="152"/>
      <c r="C288" s="119" t="s">
        <v>638</v>
      </c>
      <c r="D288" s="113"/>
      <c r="E288" s="71"/>
      <c r="F288" s="104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1:18" ht="18" customHeight="1">
      <c r="A289" s="92">
        <v>11</v>
      </c>
      <c r="B289" s="105" t="s">
        <v>133</v>
      </c>
      <c r="C289" s="118" t="s">
        <v>222</v>
      </c>
      <c r="D289" s="49">
        <v>30000</v>
      </c>
      <c r="E289" s="222" t="s">
        <v>39</v>
      </c>
      <c r="F289" s="62" t="s">
        <v>49</v>
      </c>
      <c r="G289" s="109"/>
      <c r="H289" s="110"/>
      <c r="I289" s="109"/>
      <c r="J289" s="110"/>
      <c r="K289" s="109"/>
      <c r="L289" s="110"/>
      <c r="M289" s="109"/>
      <c r="N289" s="110"/>
      <c r="O289" s="109"/>
      <c r="P289" s="110"/>
      <c r="Q289" s="109"/>
      <c r="R289" s="109"/>
    </row>
    <row r="290" spans="1:18" ht="20.25">
      <c r="A290" s="92"/>
      <c r="B290" s="105" t="s">
        <v>616</v>
      </c>
      <c r="C290" s="118" t="s">
        <v>221</v>
      </c>
      <c r="D290" s="49"/>
      <c r="E290" s="53"/>
      <c r="F290" s="62" t="s">
        <v>50</v>
      </c>
      <c r="G290" s="109"/>
      <c r="H290" s="110"/>
      <c r="I290" s="109"/>
      <c r="J290" s="110"/>
      <c r="K290" s="109"/>
      <c r="L290" s="110"/>
      <c r="M290" s="109"/>
      <c r="N290" s="110"/>
      <c r="O290" s="109"/>
      <c r="P290" s="110"/>
      <c r="Q290" s="109"/>
      <c r="R290" s="109"/>
    </row>
    <row r="291" spans="1:18" ht="20.25">
      <c r="A291" s="100"/>
      <c r="B291" s="103" t="s">
        <v>615</v>
      </c>
      <c r="C291" s="119" t="s">
        <v>220</v>
      </c>
      <c r="D291" s="113"/>
      <c r="E291" s="70"/>
      <c r="F291" s="104"/>
      <c r="G291" s="111"/>
      <c r="H291" s="112"/>
      <c r="I291" s="111"/>
      <c r="J291" s="112"/>
      <c r="K291" s="111"/>
      <c r="L291" s="112"/>
      <c r="M291" s="111"/>
      <c r="N291" s="112"/>
      <c r="O291" s="111"/>
      <c r="P291" s="112"/>
      <c r="Q291" s="111"/>
      <c r="R291" s="111"/>
    </row>
    <row r="292" spans="1:20" ht="20.25">
      <c r="A292" s="258">
        <v>12</v>
      </c>
      <c r="B292" s="102" t="s">
        <v>140</v>
      </c>
      <c r="C292" s="120" t="s">
        <v>141</v>
      </c>
      <c r="D292" s="37">
        <v>20000</v>
      </c>
      <c r="E292" s="128" t="s">
        <v>39</v>
      </c>
      <c r="F292" s="91" t="s">
        <v>49</v>
      </c>
      <c r="G292" s="107"/>
      <c r="H292" s="108"/>
      <c r="I292" s="107"/>
      <c r="J292" s="108"/>
      <c r="K292" s="107"/>
      <c r="L292" s="108"/>
      <c r="M292" s="107"/>
      <c r="N292" s="108"/>
      <c r="O292" s="107"/>
      <c r="P292" s="108"/>
      <c r="Q292" s="107"/>
      <c r="R292" s="107"/>
      <c r="T292" s="63">
        <f>SUM(T285:T286)</f>
        <v>60000</v>
      </c>
    </row>
    <row r="293" spans="1:18" ht="20.25">
      <c r="A293" s="100"/>
      <c r="B293" s="103"/>
      <c r="C293" s="119" t="s">
        <v>142</v>
      </c>
      <c r="D293" s="113"/>
      <c r="E293" s="70"/>
      <c r="F293" s="104" t="s">
        <v>50</v>
      </c>
      <c r="G293" s="111"/>
      <c r="H293" s="112"/>
      <c r="I293" s="111"/>
      <c r="J293" s="112"/>
      <c r="K293" s="111"/>
      <c r="L293" s="112"/>
      <c r="M293" s="111"/>
      <c r="N293" s="112"/>
      <c r="O293" s="111"/>
      <c r="P293" s="112"/>
      <c r="Q293" s="111"/>
      <c r="R293" s="111"/>
    </row>
    <row r="294" spans="1:18" ht="20.25">
      <c r="A294" s="258">
        <v>13</v>
      </c>
      <c r="B294" s="102" t="s">
        <v>183</v>
      </c>
      <c r="C294" s="120" t="s">
        <v>315</v>
      </c>
      <c r="D294" s="37">
        <v>50000</v>
      </c>
      <c r="E294" s="128" t="s">
        <v>39</v>
      </c>
      <c r="F294" s="91" t="s">
        <v>49</v>
      </c>
      <c r="G294" s="107"/>
      <c r="H294" s="108"/>
      <c r="I294" s="107"/>
      <c r="J294" s="108"/>
      <c r="K294" s="107"/>
      <c r="L294" s="108"/>
      <c r="M294" s="107"/>
      <c r="N294" s="108"/>
      <c r="O294" s="107"/>
      <c r="P294" s="108"/>
      <c r="Q294" s="107"/>
      <c r="R294" s="107"/>
    </row>
    <row r="295" spans="1:18" ht="20.25">
      <c r="A295" s="92"/>
      <c r="B295" s="105"/>
      <c r="C295" s="119" t="s">
        <v>314</v>
      </c>
      <c r="D295" s="49"/>
      <c r="E295" s="53"/>
      <c r="F295" s="62" t="s">
        <v>50</v>
      </c>
      <c r="G295" s="109"/>
      <c r="H295" s="110"/>
      <c r="I295" s="109"/>
      <c r="J295" s="110"/>
      <c r="K295" s="109"/>
      <c r="L295" s="110"/>
      <c r="M295" s="109"/>
      <c r="N295" s="110"/>
      <c r="O295" s="109"/>
      <c r="P295" s="110"/>
      <c r="Q295" s="109"/>
      <c r="R295" s="109"/>
    </row>
    <row r="296" spans="1:18" ht="15.75" customHeight="1">
      <c r="A296" s="258">
        <v>14</v>
      </c>
      <c r="B296" s="102" t="s">
        <v>82</v>
      </c>
      <c r="C296" s="120" t="s">
        <v>224</v>
      </c>
      <c r="D296" s="37">
        <v>5000</v>
      </c>
      <c r="E296" s="128" t="s">
        <v>39</v>
      </c>
      <c r="F296" s="91" t="s">
        <v>49</v>
      </c>
      <c r="G296" s="107"/>
      <c r="H296" s="108"/>
      <c r="I296" s="107"/>
      <c r="J296" s="108"/>
      <c r="K296" s="107"/>
      <c r="L296" s="108"/>
      <c r="M296" s="107"/>
      <c r="N296" s="108"/>
      <c r="O296" s="107"/>
      <c r="P296" s="108"/>
      <c r="Q296" s="107"/>
      <c r="R296" s="107"/>
    </row>
    <row r="297" spans="1:18" ht="21.75" customHeight="1">
      <c r="A297" s="100"/>
      <c r="B297" s="103"/>
      <c r="C297" s="119" t="s">
        <v>225</v>
      </c>
      <c r="D297" s="113"/>
      <c r="E297" s="70"/>
      <c r="F297" s="104" t="s">
        <v>50</v>
      </c>
      <c r="G297" s="111"/>
      <c r="H297" s="112"/>
      <c r="I297" s="111"/>
      <c r="J297" s="112"/>
      <c r="K297" s="111"/>
      <c r="L297" s="112"/>
      <c r="M297" s="111"/>
      <c r="N297" s="112"/>
      <c r="O297" s="111"/>
      <c r="P297" s="112"/>
      <c r="Q297" s="111"/>
      <c r="R297" s="111"/>
    </row>
    <row r="298" spans="1:18" ht="20.25">
      <c r="A298" s="258">
        <v>15</v>
      </c>
      <c r="B298" s="102" t="s">
        <v>67</v>
      </c>
      <c r="C298" s="120" t="s">
        <v>158</v>
      </c>
      <c r="D298" s="37">
        <v>30000</v>
      </c>
      <c r="E298" s="128" t="s">
        <v>39</v>
      </c>
      <c r="F298" s="91" t="s">
        <v>49</v>
      </c>
      <c r="G298" s="107"/>
      <c r="H298" s="108"/>
      <c r="I298" s="107"/>
      <c r="J298" s="108"/>
      <c r="K298" s="107"/>
      <c r="L298" s="108"/>
      <c r="M298" s="107"/>
      <c r="N298" s="108"/>
      <c r="O298" s="107"/>
      <c r="P298" s="108"/>
      <c r="Q298" s="107"/>
      <c r="R298" s="107"/>
    </row>
    <row r="299" spans="1:18" ht="20.25">
      <c r="A299" s="92"/>
      <c r="B299" s="105"/>
      <c r="C299" s="119" t="s">
        <v>159</v>
      </c>
      <c r="D299" s="49"/>
      <c r="E299" s="53"/>
      <c r="F299" s="62" t="s">
        <v>50</v>
      </c>
      <c r="G299" s="109"/>
      <c r="H299" s="110"/>
      <c r="I299" s="109"/>
      <c r="J299" s="110"/>
      <c r="K299" s="109"/>
      <c r="L299" s="110"/>
      <c r="M299" s="109"/>
      <c r="N299" s="110"/>
      <c r="O299" s="109"/>
      <c r="P299" s="110"/>
      <c r="Q299" s="109"/>
      <c r="R299" s="109"/>
    </row>
    <row r="300" spans="1:18" ht="20.25">
      <c r="A300" s="258">
        <v>16</v>
      </c>
      <c r="B300" s="102" t="s">
        <v>226</v>
      </c>
      <c r="C300" s="120" t="s">
        <v>171</v>
      </c>
      <c r="D300" s="37">
        <v>80000</v>
      </c>
      <c r="E300" s="128" t="s">
        <v>39</v>
      </c>
      <c r="F300" s="91" t="s">
        <v>49</v>
      </c>
      <c r="G300" s="107"/>
      <c r="H300" s="108"/>
      <c r="I300" s="107"/>
      <c r="J300" s="108"/>
      <c r="K300" s="107"/>
      <c r="L300" s="108"/>
      <c r="M300" s="107"/>
      <c r="N300" s="108"/>
      <c r="O300" s="107"/>
      <c r="P300" s="108"/>
      <c r="Q300" s="107"/>
      <c r="R300" s="107"/>
    </row>
    <row r="301" spans="1:18" ht="20.25">
      <c r="A301" s="92"/>
      <c r="B301" s="105"/>
      <c r="C301" s="118" t="s">
        <v>316</v>
      </c>
      <c r="D301" s="49"/>
      <c r="E301" s="53"/>
      <c r="F301" s="62" t="s">
        <v>50</v>
      </c>
      <c r="G301" s="109"/>
      <c r="H301" s="110"/>
      <c r="I301" s="109"/>
      <c r="J301" s="110"/>
      <c r="K301" s="109"/>
      <c r="L301" s="110"/>
      <c r="M301" s="109"/>
      <c r="N301" s="110"/>
      <c r="O301" s="109"/>
      <c r="P301" s="110"/>
      <c r="Q301" s="109"/>
      <c r="R301" s="109"/>
    </row>
    <row r="302" spans="1:18" ht="20.25">
      <c r="A302" s="92"/>
      <c r="B302" s="105"/>
      <c r="C302" s="118" t="s">
        <v>227</v>
      </c>
      <c r="D302" s="49"/>
      <c r="E302" s="53"/>
      <c r="F302" s="62"/>
      <c r="G302" s="109"/>
      <c r="H302" s="110"/>
      <c r="I302" s="109"/>
      <c r="J302" s="110"/>
      <c r="K302" s="109"/>
      <c r="L302" s="110"/>
      <c r="M302" s="109"/>
      <c r="N302" s="110"/>
      <c r="O302" s="109"/>
      <c r="P302" s="110"/>
      <c r="Q302" s="109"/>
      <c r="R302" s="109"/>
    </row>
    <row r="303" spans="1:18" ht="20.25">
      <c r="A303" s="100"/>
      <c r="B303" s="103"/>
      <c r="C303" s="119" t="s">
        <v>397</v>
      </c>
      <c r="D303" s="113"/>
      <c r="E303" s="70"/>
      <c r="F303" s="104"/>
      <c r="G303" s="111"/>
      <c r="H303" s="112"/>
      <c r="I303" s="111"/>
      <c r="J303" s="112"/>
      <c r="K303" s="111"/>
      <c r="L303" s="112"/>
      <c r="M303" s="111"/>
      <c r="N303" s="112"/>
      <c r="O303" s="111"/>
      <c r="P303" s="112"/>
      <c r="Q303" s="111"/>
      <c r="R303" s="111"/>
    </row>
    <row r="304" spans="1:18" ht="20.25">
      <c r="A304" s="258">
        <v>17</v>
      </c>
      <c r="B304" s="102" t="s">
        <v>70</v>
      </c>
      <c r="C304" s="120" t="s">
        <v>152</v>
      </c>
      <c r="D304" s="37">
        <v>20000</v>
      </c>
      <c r="E304" s="58" t="s">
        <v>39</v>
      </c>
      <c r="F304" s="91" t="s">
        <v>49</v>
      </c>
      <c r="G304" s="107"/>
      <c r="H304" s="108"/>
      <c r="I304" s="107"/>
      <c r="J304" s="108"/>
      <c r="K304" s="107"/>
      <c r="L304" s="108"/>
      <c r="M304" s="107"/>
      <c r="N304" s="108"/>
      <c r="O304" s="107"/>
      <c r="P304" s="108"/>
      <c r="Q304" s="107"/>
      <c r="R304" s="107"/>
    </row>
    <row r="305" spans="1:18" ht="20.25">
      <c r="A305" s="100"/>
      <c r="B305" s="103"/>
      <c r="C305" s="119" t="s">
        <v>153</v>
      </c>
      <c r="D305" s="113"/>
      <c r="E305" s="70"/>
      <c r="F305" s="104" t="s">
        <v>50</v>
      </c>
      <c r="G305" s="111"/>
      <c r="H305" s="112"/>
      <c r="I305" s="111"/>
      <c r="J305" s="112"/>
      <c r="K305" s="111"/>
      <c r="L305" s="112"/>
      <c r="M305" s="111"/>
      <c r="N305" s="112"/>
      <c r="O305" s="111"/>
      <c r="P305" s="112"/>
      <c r="Q305" s="111"/>
      <c r="R305" s="111"/>
    </row>
    <row r="306" spans="1:18" ht="20.25">
      <c r="A306" s="145"/>
      <c r="B306" s="105"/>
      <c r="C306" s="122"/>
      <c r="D306" s="86"/>
      <c r="E306" s="53"/>
      <c r="F306" s="77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</row>
    <row r="307" spans="1:18" ht="20.25">
      <c r="A307" s="368">
        <v>35</v>
      </c>
      <c r="B307" s="368"/>
      <c r="C307" s="368"/>
      <c r="D307" s="368"/>
      <c r="E307" s="368"/>
      <c r="F307" s="368"/>
      <c r="G307" s="368"/>
      <c r="H307" s="368"/>
      <c r="I307" s="368"/>
      <c r="J307" s="368"/>
      <c r="K307" s="368"/>
      <c r="L307" s="368"/>
      <c r="M307" s="368"/>
      <c r="N307" s="368"/>
      <c r="O307" s="368"/>
      <c r="P307" s="368"/>
      <c r="Q307" s="368"/>
      <c r="R307" s="368"/>
    </row>
    <row r="308" spans="1:18" ht="20.25">
      <c r="A308" s="176"/>
      <c r="B308" s="180" t="s">
        <v>614</v>
      </c>
      <c r="C308" s="176"/>
      <c r="D308" s="176"/>
      <c r="E308" s="176"/>
      <c r="F308" s="201"/>
      <c r="G308" s="176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</row>
    <row r="309" spans="1:18" ht="20.25">
      <c r="A309" s="80" t="s">
        <v>89</v>
      </c>
      <c r="B309" s="369" t="s">
        <v>3</v>
      </c>
      <c r="C309" s="369" t="s">
        <v>4</v>
      </c>
      <c r="D309" s="371" t="s">
        <v>19</v>
      </c>
      <c r="E309" s="371" t="s">
        <v>5</v>
      </c>
      <c r="F309" s="373" t="s">
        <v>25</v>
      </c>
      <c r="G309" s="396" t="s">
        <v>480</v>
      </c>
      <c r="H309" s="387"/>
      <c r="I309" s="388"/>
      <c r="J309" s="387" t="s">
        <v>686</v>
      </c>
      <c r="K309" s="387"/>
      <c r="L309" s="387"/>
      <c r="M309" s="387"/>
      <c r="N309" s="387"/>
      <c r="O309" s="387"/>
      <c r="P309" s="387"/>
      <c r="Q309" s="387"/>
      <c r="R309" s="388"/>
    </row>
    <row r="310" spans="1:18" ht="20.25">
      <c r="A310" s="81" t="s">
        <v>90</v>
      </c>
      <c r="B310" s="370"/>
      <c r="C310" s="370"/>
      <c r="D310" s="372"/>
      <c r="E310" s="372"/>
      <c r="F310" s="374"/>
      <c r="G310" s="204" t="s">
        <v>17</v>
      </c>
      <c r="H310" s="204" t="s">
        <v>16</v>
      </c>
      <c r="I310" s="204" t="s">
        <v>15</v>
      </c>
      <c r="J310" s="204" t="s">
        <v>14</v>
      </c>
      <c r="K310" s="204" t="s">
        <v>12</v>
      </c>
      <c r="L310" s="204" t="s">
        <v>13</v>
      </c>
      <c r="M310" s="204" t="s">
        <v>11</v>
      </c>
      <c r="N310" s="204" t="s">
        <v>10</v>
      </c>
      <c r="O310" s="204" t="s">
        <v>9</v>
      </c>
      <c r="P310" s="204" t="s">
        <v>8</v>
      </c>
      <c r="Q310" s="204" t="s">
        <v>6</v>
      </c>
      <c r="R310" s="204" t="s">
        <v>7</v>
      </c>
    </row>
    <row r="311" spans="1:18" ht="20.25">
      <c r="A311" s="251">
        <v>18</v>
      </c>
      <c r="B311" s="350" t="s">
        <v>81</v>
      </c>
      <c r="C311" s="120" t="s">
        <v>237</v>
      </c>
      <c r="D311" s="58">
        <v>55000</v>
      </c>
      <c r="E311" s="54" t="s">
        <v>40</v>
      </c>
      <c r="F311" s="76" t="s">
        <v>49</v>
      </c>
      <c r="G311" s="36"/>
      <c r="H311" s="39"/>
      <c r="I311" s="36"/>
      <c r="J311" s="39"/>
      <c r="K311" s="36"/>
      <c r="L311" s="39"/>
      <c r="M311" s="36"/>
      <c r="N311" s="39"/>
      <c r="O311" s="36"/>
      <c r="P311" s="39"/>
      <c r="Q311" s="36"/>
      <c r="R311" s="68"/>
    </row>
    <row r="312" spans="1:18" ht="20.25">
      <c r="A312" s="46"/>
      <c r="B312" s="185"/>
      <c r="C312" s="118" t="s">
        <v>238</v>
      </c>
      <c r="D312" s="53"/>
      <c r="E312" s="60"/>
      <c r="F312" s="126" t="s">
        <v>50</v>
      </c>
      <c r="G312" s="40"/>
      <c r="H312" s="28"/>
      <c r="I312" s="40"/>
      <c r="J312" s="28"/>
      <c r="K312" s="40"/>
      <c r="L312" s="28"/>
      <c r="M312" s="40"/>
      <c r="N312" s="28"/>
      <c r="O312" s="40"/>
      <c r="P312" s="28"/>
      <c r="Q312" s="40"/>
      <c r="R312" s="69"/>
    </row>
    <row r="313" spans="1:18" ht="20.25">
      <c r="A313" s="51"/>
      <c r="B313" s="186"/>
      <c r="C313" s="191" t="s">
        <v>239</v>
      </c>
      <c r="D313" s="70"/>
      <c r="E313" s="71"/>
      <c r="F313" s="75"/>
      <c r="G313" s="44"/>
      <c r="H313" s="43"/>
      <c r="I313" s="44"/>
      <c r="J313" s="43"/>
      <c r="K313" s="44"/>
      <c r="L313" s="43"/>
      <c r="M313" s="44"/>
      <c r="N313" s="43"/>
      <c r="O313" s="44"/>
      <c r="P313" s="43"/>
      <c r="Q313" s="44"/>
      <c r="R313" s="72"/>
    </row>
    <row r="314" spans="1:18" ht="20.25">
      <c r="A314" s="375" t="s">
        <v>472</v>
      </c>
      <c r="B314" s="365"/>
      <c r="C314" s="366"/>
      <c r="D314" s="243">
        <f>D255+D260+D262+D264+D266+D269+D271+D277+D283+D285+D289+D292+D294+D296+D298+D300+D304+D311</f>
        <v>4832140</v>
      </c>
      <c r="E314" s="187"/>
      <c r="F314" s="76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</row>
    <row r="315" spans="1:18" ht="20.25">
      <c r="A315" s="401"/>
      <c r="B315" s="401"/>
      <c r="C315" s="401"/>
      <c r="D315" s="401"/>
      <c r="E315" s="401"/>
      <c r="F315" s="401"/>
      <c r="G315" s="401"/>
      <c r="H315" s="401"/>
      <c r="I315" s="401"/>
      <c r="J315" s="401"/>
      <c r="K315" s="401"/>
      <c r="L315" s="401"/>
      <c r="M315" s="401"/>
      <c r="N315" s="401"/>
      <c r="O315" s="401"/>
      <c r="P315" s="401"/>
      <c r="Q315" s="401"/>
      <c r="R315" s="401"/>
    </row>
    <row r="316" spans="1:18" ht="20.25">
      <c r="A316" s="176"/>
      <c r="B316" s="180" t="s">
        <v>241</v>
      </c>
      <c r="C316" s="176"/>
      <c r="D316" s="176"/>
      <c r="E316" s="176"/>
      <c r="F316" s="201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</row>
    <row r="317" spans="1:18" ht="20.25">
      <c r="A317" s="80" t="s">
        <v>89</v>
      </c>
      <c r="B317" s="369" t="s">
        <v>3</v>
      </c>
      <c r="C317" s="369" t="s">
        <v>4</v>
      </c>
      <c r="D317" s="371" t="s">
        <v>19</v>
      </c>
      <c r="E317" s="371" t="s">
        <v>5</v>
      </c>
      <c r="F317" s="373" t="s">
        <v>25</v>
      </c>
      <c r="G317" s="396" t="s">
        <v>480</v>
      </c>
      <c r="H317" s="387"/>
      <c r="I317" s="388"/>
      <c r="J317" s="387" t="s">
        <v>686</v>
      </c>
      <c r="K317" s="387"/>
      <c r="L317" s="387"/>
      <c r="M317" s="387"/>
      <c r="N317" s="387"/>
      <c r="O317" s="387"/>
      <c r="P317" s="387"/>
      <c r="Q317" s="387"/>
      <c r="R317" s="388"/>
    </row>
    <row r="318" spans="1:18" ht="20.25">
      <c r="A318" s="81" t="s">
        <v>90</v>
      </c>
      <c r="B318" s="370"/>
      <c r="C318" s="370"/>
      <c r="D318" s="372"/>
      <c r="E318" s="372"/>
      <c r="F318" s="374"/>
      <c r="G318" s="50" t="s">
        <v>17</v>
      </c>
      <c r="H318" s="50" t="s">
        <v>16</v>
      </c>
      <c r="I318" s="50" t="s">
        <v>15</v>
      </c>
      <c r="J318" s="50" t="s">
        <v>14</v>
      </c>
      <c r="K318" s="50" t="s">
        <v>12</v>
      </c>
      <c r="L318" s="50" t="s">
        <v>13</v>
      </c>
      <c r="M318" s="50" t="s">
        <v>11</v>
      </c>
      <c r="N318" s="50" t="s">
        <v>10</v>
      </c>
      <c r="O318" s="50" t="s">
        <v>9</v>
      </c>
      <c r="P318" s="50" t="s">
        <v>8</v>
      </c>
      <c r="Q318" s="50" t="s">
        <v>6</v>
      </c>
      <c r="R318" s="50" t="s">
        <v>7</v>
      </c>
    </row>
    <row r="319" spans="1:18" ht="20.25">
      <c r="A319" s="261">
        <v>1</v>
      </c>
      <c r="B319" s="116" t="s">
        <v>56</v>
      </c>
      <c r="C319" s="319" t="s">
        <v>242</v>
      </c>
      <c r="D319" s="73">
        <v>519120</v>
      </c>
      <c r="E319" s="128" t="s">
        <v>39</v>
      </c>
      <c r="F319" s="91" t="s">
        <v>49</v>
      </c>
      <c r="G319" s="181"/>
      <c r="H319" s="175"/>
      <c r="I319" s="181"/>
      <c r="J319" s="175"/>
      <c r="K319" s="181"/>
      <c r="L319" s="175"/>
      <c r="M319" s="181"/>
      <c r="N319" s="175"/>
      <c r="O319" s="181"/>
      <c r="P319" s="175"/>
      <c r="Q319" s="181"/>
      <c r="R319" s="175"/>
    </row>
    <row r="320" spans="1:18" ht="20.25">
      <c r="A320" s="55"/>
      <c r="B320" s="342"/>
      <c r="C320" s="319" t="s">
        <v>243</v>
      </c>
      <c r="D320" s="263"/>
      <c r="E320" s="53"/>
      <c r="F320" s="62" t="s">
        <v>52</v>
      </c>
      <c r="G320" s="33"/>
      <c r="H320" s="64"/>
      <c r="I320" s="33"/>
      <c r="J320" s="64"/>
      <c r="K320" s="33"/>
      <c r="L320" s="64"/>
      <c r="M320" s="33"/>
      <c r="N320" s="64"/>
      <c r="O320" s="33"/>
      <c r="P320" s="64"/>
      <c r="Q320" s="33"/>
      <c r="R320" s="64"/>
    </row>
    <row r="321" spans="1:18" ht="20.25" customHeight="1">
      <c r="A321" s="258">
        <v>2</v>
      </c>
      <c r="B321" s="102" t="s">
        <v>123</v>
      </c>
      <c r="C321" s="120" t="s">
        <v>400</v>
      </c>
      <c r="D321" s="37">
        <v>21300</v>
      </c>
      <c r="E321" s="128" t="s">
        <v>39</v>
      </c>
      <c r="F321" s="91" t="s">
        <v>49</v>
      </c>
      <c r="G321" s="107"/>
      <c r="H321" s="108"/>
      <c r="I321" s="107"/>
      <c r="J321" s="108"/>
      <c r="K321" s="107"/>
      <c r="L321" s="108"/>
      <c r="M321" s="107"/>
      <c r="N321" s="108"/>
      <c r="O321" s="107"/>
      <c r="P321" s="108"/>
      <c r="Q321" s="107"/>
      <c r="R321" s="107"/>
    </row>
    <row r="322" spans="1:18" ht="20.25" customHeight="1">
      <c r="A322" s="100"/>
      <c r="B322" s="103"/>
      <c r="C322" s="119" t="s">
        <v>401</v>
      </c>
      <c r="D322" s="113"/>
      <c r="E322" s="70"/>
      <c r="F322" s="104" t="s">
        <v>52</v>
      </c>
      <c r="G322" s="111"/>
      <c r="H322" s="112"/>
      <c r="I322" s="111"/>
      <c r="J322" s="112"/>
      <c r="K322" s="111"/>
      <c r="L322" s="112"/>
      <c r="M322" s="111"/>
      <c r="N322" s="112"/>
      <c r="O322" s="111"/>
      <c r="P322" s="112"/>
      <c r="Q322" s="111"/>
      <c r="R322" s="111"/>
    </row>
    <row r="323" spans="1:18" ht="20.25" customHeight="1">
      <c r="A323" s="251">
        <v>3</v>
      </c>
      <c r="B323" s="265" t="s">
        <v>57</v>
      </c>
      <c r="C323" s="120" t="s">
        <v>244</v>
      </c>
      <c r="D323" s="61">
        <v>42000</v>
      </c>
      <c r="E323" s="54" t="s">
        <v>39</v>
      </c>
      <c r="F323" s="91" t="s">
        <v>49</v>
      </c>
      <c r="G323" s="47"/>
      <c r="H323" s="85"/>
      <c r="I323" s="47"/>
      <c r="J323" s="85"/>
      <c r="K323" s="47"/>
      <c r="L323" s="85"/>
      <c r="M323" s="47"/>
      <c r="N323" s="85"/>
      <c r="O323" s="47"/>
      <c r="P323" s="85"/>
      <c r="Q323" s="47"/>
      <c r="R323" s="47"/>
    </row>
    <row r="324" spans="1:18" ht="20.25" customHeight="1">
      <c r="A324" s="51"/>
      <c r="B324" s="312"/>
      <c r="C324" s="119"/>
      <c r="D324" s="250"/>
      <c r="E324" s="71"/>
      <c r="F324" s="62" t="s">
        <v>52</v>
      </c>
      <c r="G324" s="52"/>
      <c r="H324" s="89"/>
      <c r="I324" s="52"/>
      <c r="J324" s="89"/>
      <c r="K324" s="52"/>
      <c r="L324" s="89"/>
      <c r="M324" s="52"/>
      <c r="N324" s="89"/>
      <c r="O324" s="52"/>
      <c r="P324" s="89"/>
      <c r="Q324" s="52"/>
      <c r="R324" s="52"/>
    </row>
    <row r="325" spans="1:18" ht="20.25" customHeight="1">
      <c r="A325" s="251">
        <v>4</v>
      </c>
      <c r="B325" s="102" t="s">
        <v>59</v>
      </c>
      <c r="C325" s="120" t="s">
        <v>245</v>
      </c>
      <c r="D325" s="37">
        <v>275160</v>
      </c>
      <c r="E325" s="128" t="s">
        <v>39</v>
      </c>
      <c r="F325" s="91" t="s">
        <v>49</v>
      </c>
      <c r="G325" s="47"/>
      <c r="H325" s="85"/>
      <c r="I325" s="47"/>
      <c r="J325" s="85"/>
      <c r="K325" s="47"/>
      <c r="L325" s="85"/>
      <c r="M325" s="47"/>
      <c r="N325" s="85"/>
      <c r="O325" s="47"/>
      <c r="P325" s="85"/>
      <c r="Q325" s="47"/>
      <c r="R325" s="47"/>
    </row>
    <row r="326" spans="1:18" ht="20.25">
      <c r="A326" s="46"/>
      <c r="B326" s="105"/>
      <c r="C326" s="118" t="s">
        <v>402</v>
      </c>
      <c r="D326" s="49"/>
      <c r="E326" s="53"/>
      <c r="F326" s="62" t="s">
        <v>52</v>
      </c>
      <c r="G326" s="48"/>
      <c r="H326" s="87"/>
      <c r="I326" s="48"/>
      <c r="J326" s="87"/>
      <c r="K326" s="48"/>
      <c r="L326" s="87"/>
      <c r="M326" s="48"/>
      <c r="N326" s="87"/>
      <c r="O326" s="48"/>
      <c r="P326" s="87"/>
      <c r="Q326" s="48"/>
      <c r="R326" s="48"/>
    </row>
    <row r="327" spans="1:18" ht="20.25">
      <c r="A327" s="258">
        <v>5</v>
      </c>
      <c r="B327" s="102" t="s">
        <v>129</v>
      </c>
      <c r="C327" s="120" t="s">
        <v>130</v>
      </c>
      <c r="D327" s="37">
        <v>12000</v>
      </c>
      <c r="E327" s="128" t="s">
        <v>39</v>
      </c>
      <c r="F327" s="91" t="s">
        <v>49</v>
      </c>
      <c r="G327" s="107"/>
      <c r="H327" s="108"/>
      <c r="I327" s="107"/>
      <c r="J327" s="108"/>
      <c r="K327" s="107"/>
      <c r="L327" s="108"/>
      <c r="M327" s="107"/>
      <c r="N327" s="108"/>
      <c r="O327" s="107"/>
      <c r="P327" s="108"/>
      <c r="Q327" s="107"/>
      <c r="R327" s="107"/>
    </row>
    <row r="328" spans="1:18" ht="20.25">
      <c r="A328" s="100"/>
      <c r="B328" s="103"/>
      <c r="C328" s="331"/>
      <c r="D328" s="113"/>
      <c r="E328" s="70"/>
      <c r="F328" s="104" t="s">
        <v>52</v>
      </c>
      <c r="G328" s="111"/>
      <c r="H328" s="112"/>
      <c r="I328" s="111"/>
      <c r="J328" s="112"/>
      <c r="K328" s="111"/>
      <c r="L328" s="112"/>
      <c r="M328" s="111"/>
      <c r="N328" s="112"/>
      <c r="O328" s="111"/>
      <c r="P328" s="112"/>
      <c r="Q328" s="111"/>
      <c r="R328" s="111"/>
    </row>
    <row r="329" spans="1:18" ht="20.25">
      <c r="A329" s="258">
        <v>6</v>
      </c>
      <c r="B329" s="102" t="s">
        <v>61</v>
      </c>
      <c r="C329" s="120" t="s">
        <v>62</v>
      </c>
      <c r="D329" s="37">
        <v>15000</v>
      </c>
      <c r="E329" s="128" t="s">
        <v>39</v>
      </c>
      <c r="F329" s="91" t="s">
        <v>49</v>
      </c>
      <c r="G329" s="107"/>
      <c r="H329" s="108"/>
      <c r="I329" s="107"/>
      <c r="J329" s="108"/>
      <c r="K329" s="107"/>
      <c r="L329" s="108"/>
      <c r="M329" s="107"/>
      <c r="N329" s="108"/>
      <c r="O329" s="107"/>
      <c r="P329" s="108"/>
      <c r="Q329" s="107"/>
      <c r="R329" s="107"/>
    </row>
    <row r="330" spans="1:18" ht="20.25">
      <c r="A330" s="100"/>
      <c r="B330" s="103"/>
      <c r="C330" s="119" t="s">
        <v>63</v>
      </c>
      <c r="D330" s="113"/>
      <c r="E330" s="70"/>
      <c r="F330" s="104" t="s">
        <v>52</v>
      </c>
      <c r="G330" s="111"/>
      <c r="H330" s="112"/>
      <c r="I330" s="111"/>
      <c r="J330" s="112"/>
      <c r="K330" s="111"/>
      <c r="L330" s="112"/>
      <c r="M330" s="111"/>
      <c r="N330" s="112"/>
      <c r="O330" s="111"/>
      <c r="P330" s="112"/>
      <c r="Q330" s="111"/>
      <c r="R330" s="111"/>
    </row>
    <row r="331" spans="1:18" ht="20.25">
      <c r="A331" s="386"/>
      <c r="B331" s="386"/>
      <c r="C331" s="386"/>
      <c r="D331" s="386"/>
      <c r="E331" s="386"/>
      <c r="F331" s="386"/>
      <c r="G331" s="386"/>
      <c r="H331" s="386"/>
      <c r="I331" s="386"/>
      <c r="J331" s="386"/>
      <c r="K331" s="386"/>
      <c r="L331" s="386"/>
      <c r="M331" s="386"/>
      <c r="N331" s="386"/>
      <c r="O331" s="386"/>
      <c r="P331" s="386"/>
      <c r="Q331" s="386"/>
      <c r="R331" s="386"/>
    </row>
    <row r="332" spans="1:18" ht="2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</row>
    <row r="333" spans="1:18" ht="2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</row>
    <row r="334" spans="1:18" ht="2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</row>
    <row r="335" spans="1:18" ht="20.25">
      <c r="A335" s="368">
        <v>36</v>
      </c>
      <c r="B335" s="368"/>
      <c r="C335" s="368"/>
      <c r="D335" s="368"/>
      <c r="E335" s="368"/>
      <c r="F335" s="368"/>
      <c r="G335" s="368"/>
      <c r="H335" s="368"/>
      <c r="I335" s="368"/>
      <c r="J335" s="368"/>
      <c r="K335" s="368"/>
      <c r="L335" s="368"/>
      <c r="M335" s="368"/>
      <c r="N335" s="368"/>
      <c r="O335" s="368"/>
      <c r="P335" s="368"/>
      <c r="Q335" s="368"/>
      <c r="R335" s="368"/>
    </row>
    <row r="336" spans="1:18" ht="20.25">
      <c r="A336" s="176"/>
      <c r="B336" s="180" t="s">
        <v>665</v>
      </c>
      <c r="C336" s="176"/>
      <c r="D336" s="176"/>
      <c r="E336" s="176"/>
      <c r="F336" s="201"/>
      <c r="G336" s="176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</row>
    <row r="337" spans="1:18" ht="20.25">
      <c r="A337" s="80" t="s">
        <v>89</v>
      </c>
      <c r="B337" s="369" t="s">
        <v>3</v>
      </c>
      <c r="C337" s="369" t="s">
        <v>4</v>
      </c>
      <c r="D337" s="371" t="s">
        <v>19</v>
      </c>
      <c r="E337" s="371" t="s">
        <v>5</v>
      </c>
      <c r="F337" s="373" t="s">
        <v>25</v>
      </c>
      <c r="G337" s="396" t="s">
        <v>480</v>
      </c>
      <c r="H337" s="387"/>
      <c r="I337" s="388"/>
      <c r="J337" s="387" t="s">
        <v>686</v>
      </c>
      <c r="K337" s="387"/>
      <c r="L337" s="387"/>
      <c r="M337" s="387"/>
      <c r="N337" s="387"/>
      <c r="O337" s="387"/>
      <c r="P337" s="387"/>
      <c r="Q337" s="387"/>
      <c r="R337" s="388"/>
    </row>
    <row r="338" spans="1:18" ht="20.25">
      <c r="A338" s="81" t="s">
        <v>90</v>
      </c>
      <c r="B338" s="370"/>
      <c r="C338" s="370"/>
      <c r="D338" s="372"/>
      <c r="E338" s="372"/>
      <c r="F338" s="374"/>
      <c r="G338" s="204" t="s">
        <v>17</v>
      </c>
      <c r="H338" s="204" t="s">
        <v>16</v>
      </c>
      <c r="I338" s="204" t="s">
        <v>15</v>
      </c>
      <c r="J338" s="204" t="s">
        <v>14</v>
      </c>
      <c r="K338" s="204" t="s">
        <v>12</v>
      </c>
      <c r="L338" s="204" t="s">
        <v>13</v>
      </c>
      <c r="M338" s="204" t="s">
        <v>11</v>
      </c>
      <c r="N338" s="204" t="s">
        <v>10</v>
      </c>
      <c r="O338" s="204" t="s">
        <v>9</v>
      </c>
      <c r="P338" s="204" t="s">
        <v>8</v>
      </c>
      <c r="Q338" s="204" t="s">
        <v>6</v>
      </c>
      <c r="R338" s="204" t="s">
        <v>7</v>
      </c>
    </row>
    <row r="339" spans="1:18" ht="20.25">
      <c r="A339" s="258">
        <v>7</v>
      </c>
      <c r="B339" s="168" t="s">
        <v>347</v>
      </c>
      <c r="C339" s="321" t="s">
        <v>350</v>
      </c>
      <c r="D339" s="61">
        <v>68000</v>
      </c>
      <c r="E339" s="54" t="s">
        <v>39</v>
      </c>
      <c r="F339" s="91" t="s">
        <v>49</v>
      </c>
      <c r="G339" s="36"/>
      <c r="H339" s="39"/>
      <c r="I339" s="36"/>
      <c r="J339" s="39"/>
      <c r="K339" s="36"/>
      <c r="L339" s="39"/>
      <c r="M339" s="36"/>
      <c r="N339" s="39"/>
      <c r="O339" s="36"/>
      <c r="P339" s="39"/>
      <c r="Q339" s="36"/>
      <c r="R339" s="36"/>
    </row>
    <row r="340" spans="1:18" ht="20.25">
      <c r="A340" s="106"/>
      <c r="B340" s="169" t="s">
        <v>348</v>
      </c>
      <c r="C340" s="322" t="s">
        <v>351</v>
      </c>
      <c r="D340" s="45"/>
      <c r="E340" s="49"/>
      <c r="F340" s="62" t="s">
        <v>52</v>
      </c>
      <c r="G340" s="40"/>
      <c r="H340" s="28"/>
      <c r="I340" s="40"/>
      <c r="J340" s="28"/>
      <c r="K340" s="40"/>
      <c r="L340" s="28"/>
      <c r="M340" s="40"/>
      <c r="N340" s="28"/>
      <c r="O340" s="40"/>
      <c r="P340" s="28"/>
      <c r="Q340" s="40"/>
      <c r="R340" s="40"/>
    </row>
    <row r="341" spans="1:18" ht="20.25">
      <c r="A341" s="106"/>
      <c r="B341" s="105" t="s">
        <v>349</v>
      </c>
      <c r="C341" s="322" t="s">
        <v>352</v>
      </c>
      <c r="D341" s="45"/>
      <c r="E341" s="35"/>
      <c r="F341" s="106"/>
      <c r="G341" s="40"/>
      <c r="H341" s="28"/>
      <c r="I341" s="40"/>
      <c r="J341" s="28"/>
      <c r="K341" s="40"/>
      <c r="L341" s="28"/>
      <c r="M341" s="40"/>
      <c r="N341" s="28"/>
      <c r="O341" s="40"/>
      <c r="P341" s="28"/>
      <c r="Q341" s="40"/>
      <c r="R341" s="40"/>
    </row>
    <row r="342" spans="1:18" ht="20.25">
      <c r="A342" s="34"/>
      <c r="B342" s="167"/>
      <c r="C342" s="322" t="s">
        <v>353</v>
      </c>
      <c r="D342" s="45"/>
      <c r="E342" s="35"/>
      <c r="F342" s="106"/>
      <c r="G342" s="40"/>
      <c r="H342" s="28"/>
      <c r="I342" s="40"/>
      <c r="J342" s="28"/>
      <c r="K342" s="40"/>
      <c r="L342" s="28"/>
      <c r="M342" s="40"/>
      <c r="N342" s="28"/>
      <c r="O342" s="40"/>
      <c r="P342" s="28"/>
      <c r="Q342" s="40"/>
      <c r="R342" s="40"/>
    </row>
    <row r="343" spans="1:18" ht="20.25">
      <c r="A343" s="34"/>
      <c r="B343" s="167"/>
      <c r="C343" s="322" t="s">
        <v>354</v>
      </c>
      <c r="D343" s="45"/>
      <c r="E343" s="35"/>
      <c r="F343" s="106"/>
      <c r="G343" s="40"/>
      <c r="H343" s="28"/>
      <c r="I343" s="40"/>
      <c r="J343" s="28"/>
      <c r="K343" s="40"/>
      <c r="L343" s="28"/>
      <c r="M343" s="40"/>
      <c r="N343" s="28"/>
      <c r="O343" s="40"/>
      <c r="P343" s="28"/>
      <c r="Q343" s="40"/>
      <c r="R343" s="40"/>
    </row>
    <row r="344" spans="1:18" ht="20.25">
      <c r="A344" s="258">
        <v>8</v>
      </c>
      <c r="B344" s="102" t="s">
        <v>189</v>
      </c>
      <c r="C344" s="120" t="s">
        <v>53</v>
      </c>
      <c r="D344" s="37">
        <v>59000</v>
      </c>
      <c r="E344" s="128" t="s">
        <v>39</v>
      </c>
      <c r="F344" s="91" t="s">
        <v>49</v>
      </c>
      <c r="G344" s="107"/>
      <c r="H344" s="108"/>
      <c r="I344" s="107"/>
      <c r="J344" s="108"/>
      <c r="K344" s="107"/>
      <c r="L344" s="108"/>
      <c r="M344" s="107"/>
      <c r="N344" s="108"/>
      <c r="O344" s="107"/>
      <c r="P344" s="108"/>
      <c r="Q344" s="107"/>
      <c r="R344" s="107"/>
    </row>
    <row r="345" spans="1:18" ht="20.25">
      <c r="A345" s="92"/>
      <c r="B345" s="105"/>
      <c r="C345" s="118" t="s">
        <v>403</v>
      </c>
      <c r="D345" s="49"/>
      <c r="E345" s="53"/>
      <c r="F345" s="62" t="s">
        <v>52</v>
      </c>
      <c r="G345" s="109"/>
      <c r="H345" s="110"/>
      <c r="I345" s="109"/>
      <c r="J345" s="110"/>
      <c r="K345" s="109"/>
      <c r="L345" s="110"/>
      <c r="M345" s="109"/>
      <c r="N345" s="110"/>
      <c r="O345" s="109"/>
      <c r="P345" s="110"/>
      <c r="Q345" s="109"/>
      <c r="R345" s="109"/>
    </row>
    <row r="346" spans="1:18" ht="20.25">
      <c r="A346" s="92"/>
      <c r="B346" s="105"/>
      <c r="C346" s="118" t="s">
        <v>621</v>
      </c>
      <c r="D346" s="49"/>
      <c r="E346" s="53"/>
      <c r="F346" s="62"/>
      <c r="G346" s="109"/>
      <c r="H346" s="110"/>
      <c r="I346" s="109"/>
      <c r="J346" s="110"/>
      <c r="K346" s="109"/>
      <c r="L346" s="110"/>
      <c r="M346" s="109"/>
      <c r="N346" s="110"/>
      <c r="O346" s="109"/>
      <c r="P346" s="110"/>
      <c r="Q346" s="109"/>
      <c r="R346" s="109"/>
    </row>
    <row r="347" spans="1:18" ht="20.25">
      <c r="A347" s="92"/>
      <c r="B347" s="105"/>
      <c r="C347" s="118" t="s">
        <v>622</v>
      </c>
      <c r="D347" s="49"/>
      <c r="E347" s="53"/>
      <c r="F347" s="62"/>
      <c r="G347" s="109"/>
      <c r="H347" s="110"/>
      <c r="I347" s="109"/>
      <c r="J347" s="110"/>
      <c r="K347" s="109"/>
      <c r="L347" s="110"/>
      <c r="M347" s="109"/>
      <c r="N347" s="110"/>
      <c r="O347" s="109"/>
      <c r="P347" s="110"/>
      <c r="Q347" s="109"/>
      <c r="R347" s="109"/>
    </row>
    <row r="348" spans="1:18" ht="20.25">
      <c r="A348" s="100"/>
      <c r="B348" s="103"/>
      <c r="C348" s="119" t="s">
        <v>623</v>
      </c>
      <c r="D348" s="113"/>
      <c r="E348" s="70"/>
      <c r="F348" s="104"/>
      <c r="G348" s="111"/>
      <c r="H348" s="112"/>
      <c r="I348" s="111"/>
      <c r="J348" s="112"/>
      <c r="K348" s="111"/>
      <c r="L348" s="112"/>
      <c r="M348" s="111"/>
      <c r="N348" s="112"/>
      <c r="O348" s="111"/>
      <c r="P348" s="112"/>
      <c r="Q348" s="111"/>
      <c r="R348" s="111"/>
    </row>
    <row r="349" spans="1:18" ht="20.25">
      <c r="A349" s="258">
        <v>9</v>
      </c>
      <c r="B349" s="102" t="s">
        <v>133</v>
      </c>
      <c r="C349" s="120" t="s">
        <v>65</v>
      </c>
      <c r="D349" s="37">
        <v>390000</v>
      </c>
      <c r="E349" s="128" t="s">
        <v>39</v>
      </c>
      <c r="F349" s="91" t="s">
        <v>49</v>
      </c>
      <c r="G349" s="107"/>
      <c r="H349" s="108"/>
      <c r="I349" s="107"/>
      <c r="J349" s="108"/>
      <c r="K349" s="107"/>
      <c r="L349" s="108"/>
      <c r="M349" s="107"/>
      <c r="N349" s="108"/>
      <c r="O349" s="107"/>
      <c r="P349" s="108"/>
      <c r="Q349" s="107"/>
      <c r="R349" s="107"/>
    </row>
    <row r="350" spans="1:18" ht="19.5" customHeight="1">
      <c r="A350" s="92"/>
      <c r="B350" s="105" t="s">
        <v>620</v>
      </c>
      <c r="C350" s="118" t="s">
        <v>136</v>
      </c>
      <c r="D350" s="49"/>
      <c r="E350" s="53"/>
      <c r="F350" s="62" t="s">
        <v>52</v>
      </c>
      <c r="G350" s="109"/>
      <c r="H350" s="110"/>
      <c r="I350" s="109"/>
      <c r="J350" s="110"/>
      <c r="K350" s="109"/>
      <c r="L350" s="110"/>
      <c r="M350" s="109"/>
      <c r="N350" s="110"/>
      <c r="O350" s="109"/>
      <c r="P350" s="110"/>
      <c r="Q350" s="109"/>
      <c r="R350" s="109"/>
    </row>
    <row r="351" spans="1:18" ht="20.25">
      <c r="A351" s="92"/>
      <c r="B351" s="105" t="s">
        <v>615</v>
      </c>
      <c r="C351" s="118" t="s">
        <v>406</v>
      </c>
      <c r="D351" s="49"/>
      <c r="E351" s="53"/>
      <c r="F351" s="62"/>
      <c r="G351" s="109"/>
      <c r="H351" s="110"/>
      <c r="I351" s="109"/>
      <c r="J351" s="110"/>
      <c r="K351" s="109"/>
      <c r="L351" s="110"/>
      <c r="M351" s="109"/>
      <c r="N351" s="110"/>
      <c r="O351" s="109"/>
      <c r="P351" s="110"/>
      <c r="Q351" s="109"/>
      <c r="R351" s="109"/>
    </row>
    <row r="352" spans="1:18" ht="20.25">
      <c r="A352" s="92"/>
      <c r="B352" s="105"/>
      <c r="C352" s="119" t="s">
        <v>405</v>
      </c>
      <c r="D352" s="49"/>
      <c r="E352" s="53"/>
      <c r="F352" s="62"/>
      <c r="G352" s="109"/>
      <c r="H352" s="110"/>
      <c r="I352" s="109"/>
      <c r="J352" s="110"/>
      <c r="K352" s="109"/>
      <c r="L352" s="110"/>
      <c r="M352" s="109"/>
      <c r="N352" s="110"/>
      <c r="O352" s="109"/>
      <c r="P352" s="110"/>
      <c r="Q352" s="109"/>
      <c r="R352" s="109"/>
    </row>
    <row r="353" spans="1:18" ht="20.25">
      <c r="A353" s="258">
        <v>10</v>
      </c>
      <c r="B353" s="102" t="s">
        <v>140</v>
      </c>
      <c r="C353" s="120" t="s">
        <v>141</v>
      </c>
      <c r="D353" s="37">
        <v>10000</v>
      </c>
      <c r="E353" s="128" t="s">
        <v>39</v>
      </c>
      <c r="F353" s="91" t="s">
        <v>49</v>
      </c>
      <c r="G353" s="107"/>
      <c r="H353" s="108"/>
      <c r="I353" s="107"/>
      <c r="J353" s="108"/>
      <c r="K353" s="107"/>
      <c r="L353" s="108"/>
      <c r="M353" s="107"/>
      <c r="N353" s="108"/>
      <c r="O353" s="107"/>
      <c r="P353" s="108"/>
      <c r="Q353" s="107"/>
      <c r="R353" s="107"/>
    </row>
    <row r="354" spans="1:18" ht="20.25">
      <c r="A354" s="100"/>
      <c r="B354" s="103"/>
      <c r="C354" s="119" t="s">
        <v>142</v>
      </c>
      <c r="D354" s="113"/>
      <c r="E354" s="70"/>
      <c r="F354" s="62" t="s">
        <v>52</v>
      </c>
      <c r="G354" s="111"/>
      <c r="H354" s="112"/>
      <c r="I354" s="111"/>
      <c r="J354" s="112"/>
      <c r="K354" s="111"/>
      <c r="L354" s="112"/>
      <c r="M354" s="111"/>
      <c r="N354" s="112"/>
      <c r="O354" s="111"/>
      <c r="P354" s="112"/>
      <c r="Q354" s="111"/>
      <c r="R354" s="111"/>
    </row>
    <row r="355" spans="1:18" ht="18" customHeight="1">
      <c r="A355" s="258">
        <v>11</v>
      </c>
      <c r="B355" s="102" t="s">
        <v>183</v>
      </c>
      <c r="C355" s="120" t="s">
        <v>248</v>
      </c>
      <c r="D355" s="37">
        <v>25000</v>
      </c>
      <c r="E355" s="128" t="s">
        <v>39</v>
      </c>
      <c r="F355" s="91" t="s">
        <v>49</v>
      </c>
      <c r="G355" s="107"/>
      <c r="H355" s="108"/>
      <c r="I355" s="107"/>
      <c r="J355" s="108"/>
      <c r="K355" s="107"/>
      <c r="L355" s="108"/>
      <c r="M355" s="107"/>
      <c r="N355" s="108"/>
      <c r="O355" s="107"/>
      <c r="P355" s="108"/>
      <c r="Q355" s="107"/>
      <c r="R355" s="107"/>
    </row>
    <row r="356" spans="1:18" ht="20.25" customHeight="1">
      <c r="A356" s="92"/>
      <c r="B356" s="105"/>
      <c r="C356" s="119" t="s">
        <v>249</v>
      </c>
      <c r="D356" s="49"/>
      <c r="E356" s="53"/>
      <c r="F356" s="62" t="s">
        <v>52</v>
      </c>
      <c r="G356" s="109"/>
      <c r="H356" s="110"/>
      <c r="I356" s="109"/>
      <c r="J356" s="110"/>
      <c r="K356" s="109"/>
      <c r="L356" s="110"/>
      <c r="M356" s="109"/>
      <c r="N356" s="110"/>
      <c r="O356" s="109"/>
      <c r="P356" s="110"/>
      <c r="Q356" s="109"/>
      <c r="R356" s="109"/>
    </row>
    <row r="357" spans="1:18" ht="20.25">
      <c r="A357" s="258">
        <v>12</v>
      </c>
      <c r="B357" s="102" t="s">
        <v>67</v>
      </c>
      <c r="C357" s="120" t="s">
        <v>158</v>
      </c>
      <c r="D357" s="37">
        <v>15000</v>
      </c>
      <c r="E357" s="128" t="s">
        <v>39</v>
      </c>
      <c r="F357" s="91" t="s">
        <v>49</v>
      </c>
      <c r="G357" s="107"/>
      <c r="H357" s="108"/>
      <c r="I357" s="107"/>
      <c r="J357" s="108"/>
      <c r="K357" s="107"/>
      <c r="L357" s="108"/>
      <c r="M357" s="107"/>
      <c r="N357" s="108"/>
      <c r="O357" s="107"/>
      <c r="P357" s="108"/>
      <c r="Q357" s="107"/>
      <c r="R357" s="107"/>
    </row>
    <row r="358" spans="1:18" ht="20.25">
      <c r="A358" s="100"/>
      <c r="B358" s="103"/>
      <c r="C358" s="119" t="s">
        <v>159</v>
      </c>
      <c r="D358" s="113"/>
      <c r="E358" s="70"/>
      <c r="F358" s="104" t="s">
        <v>52</v>
      </c>
      <c r="G358" s="111"/>
      <c r="H358" s="112"/>
      <c r="I358" s="111"/>
      <c r="J358" s="112"/>
      <c r="K358" s="111"/>
      <c r="L358" s="112"/>
      <c r="M358" s="111"/>
      <c r="N358" s="112"/>
      <c r="O358" s="111"/>
      <c r="P358" s="112"/>
      <c r="Q358" s="111"/>
      <c r="R358" s="111"/>
    </row>
    <row r="359" spans="1:18" ht="20.25">
      <c r="A359" s="258">
        <v>13</v>
      </c>
      <c r="B359" s="102" t="s">
        <v>75</v>
      </c>
      <c r="C359" s="120" t="s">
        <v>313</v>
      </c>
      <c r="D359" s="37">
        <v>10000</v>
      </c>
      <c r="E359" s="128" t="s">
        <v>39</v>
      </c>
      <c r="F359" s="91" t="s">
        <v>49</v>
      </c>
      <c r="G359" s="107"/>
      <c r="H359" s="108"/>
      <c r="I359" s="107"/>
      <c r="J359" s="108"/>
      <c r="K359" s="107"/>
      <c r="L359" s="108"/>
      <c r="M359" s="107"/>
      <c r="N359" s="108"/>
      <c r="O359" s="107"/>
      <c r="P359" s="108"/>
      <c r="Q359" s="107"/>
      <c r="R359" s="107"/>
    </row>
    <row r="360" spans="1:18" ht="20.25">
      <c r="A360" s="92"/>
      <c r="B360" s="105"/>
      <c r="C360" s="119" t="s">
        <v>258</v>
      </c>
      <c r="D360" s="49"/>
      <c r="E360" s="53"/>
      <c r="F360" s="62" t="s">
        <v>52</v>
      </c>
      <c r="G360" s="109"/>
      <c r="H360" s="110"/>
      <c r="I360" s="109"/>
      <c r="J360" s="110"/>
      <c r="K360" s="109"/>
      <c r="L360" s="110"/>
      <c r="M360" s="109"/>
      <c r="N360" s="110"/>
      <c r="O360" s="109"/>
      <c r="P360" s="110"/>
      <c r="Q360" s="109"/>
      <c r="R360" s="109"/>
    </row>
    <row r="361" spans="1:18" ht="20.25">
      <c r="A361" s="258">
        <v>14</v>
      </c>
      <c r="B361" s="102" t="s">
        <v>155</v>
      </c>
      <c r="C361" s="120" t="s">
        <v>259</v>
      </c>
      <c r="D361" s="37">
        <v>10000</v>
      </c>
      <c r="E361" s="128" t="s">
        <v>39</v>
      </c>
      <c r="F361" s="91" t="s">
        <v>49</v>
      </c>
      <c r="G361" s="107"/>
      <c r="H361" s="108"/>
      <c r="I361" s="107"/>
      <c r="J361" s="108"/>
      <c r="K361" s="107"/>
      <c r="L361" s="108"/>
      <c r="M361" s="107"/>
      <c r="N361" s="108"/>
      <c r="O361" s="107"/>
      <c r="P361" s="108"/>
      <c r="Q361" s="107"/>
      <c r="R361" s="107"/>
    </row>
    <row r="362" spans="1:18" ht="20.25">
      <c r="A362" s="100"/>
      <c r="B362" s="103"/>
      <c r="C362" s="119" t="s">
        <v>260</v>
      </c>
      <c r="D362" s="113"/>
      <c r="E362" s="70"/>
      <c r="F362" s="104" t="s">
        <v>52</v>
      </c>
      <c r="G362" s="111"/>
      <c r="H362" s="112"/>
      <c r="I362" s="111"/>
      <c r="J362" s="112"/>
      <c r="K362" s="111"/>
      <c r="L362" s="112"/>
      <c r="M362" s="111"/>
      <c r="N362" s="112"/>
      <c r="O362" s="111"/>
      <c r="P362" s="112"/>
      <c r="Q362" s="111"/>
      <c r="R362" s="111"/>
    </row>
    <row r="363" spans="1:18" ht="20.25">
      <c r="A363" s="145"/>
      <c r="B363" s="105"/>
      <c r="C363" s="122"/>
      <c r="D363" s="86"/>
      <c r="E363" s="53"/>
      <c r="F363" s="77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</row>
    <row r="364" spans="1:18" ht="20.25">
      <c r="A364" s="368">
        <v>37</v>
      </c>
      <c r="B364" s="368"/>
      <c r="C364" s="368"/>
      <c r="D364" s="368"/>
      <c r="E364" s="368"/>
      <c r="F364" s="368"/>
      <c r="G364" s="368"/>
      <c r="H364" s="368"/>
      <c r="I364" s="368"/>
      <c r="J364" s="368"/>
      <c r="K364" s="368"/>
      <c r="L364" s="368"/>
      <c r="M364" s="368"/>
      <c r="N364" s="368"/>
      <c r="O364" s="368"/>
      <c r="P364" s="368"/>
      <c r="Q364" s="368"/>
      <c r="R364" s="368"/>
    </row>
    <row r="365" spans="1:18" ht="20.25">
      <c r="A365" s="176"/>
      <c r="B365" s="180" t="s">
        <v>665</v>
      </c>
      <c r="C365" s="176"/>
      <c r="D365" s="176"/>
      <c r="E365" s="176"/>
      <c r="F365" s="201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</row>
    <row r="366" spans="1:18" ht="20.25">
      <c r="A366" s="80" t="s">
        <v>89</v>
      </c>
      <c r="B366" s="369" t="s">
        <v>3</v>
      </c>
      <c r="C366" s="369" t="s">
        <v>4</v>
      </c>
      <c r="D366" s="371" t="s">
        <v>19</v>
      </c>
      <c r="E366" s="371" t="s">
        <v>5</v>
      </c>
      <c r="F366" s="373" t="s">
        <v>25</v>
      </c>
      <c r="G366" s="396" t="s">
        <v>480</v>
      </c>
      <c r="H366" s="387"/>
      <c r="I366" s="388"/>
      <c r="J366" s="387" t="s">
        <v>686</v>
      </c>
      <c r="K366" s="387"/>
      <c r="L366" s="387"/>
      <c r="M366" s="387"/>
      <c r="N366" s="387"/>
      <c r="O366" s="387"/>
      <c r="P366" s="387"/>
      <c r="Q366" s="387"/>
      <c r="R366" s="388"/>
    </row>
    <row r="367" spans="1:18" ht="20.25">
      <c r="A367" s="81" t="s">
        <v>90</v>
      </c>
      <c r="B367" s="370"/>
      <c r="C367" s="370"/>
      <c r="D367" s="372"/>
      <c r="E367" s="372"/>
      <c r="F367" s="374"/>
      <c r="G367" s="204" t="s">
        <v>17</v>
      </c>
      <c r="H367" s="204" t="s">
        <v>16</v>
      </c>
      <c r="I367" s="204" t="s">
        <v>15</v>
      </c>
      <c r="J367" s="204" t="s">
        <v>14</v>
      </c>
      <c r="K367" s="204" t="s">
        <v>12</v>
      </c>
      <c r="L367" s="204" t="s">
        <v>13</v>
      </c>
      <c r="M367" s="204" t="s">
        <v>11</v>
      </c>
      <c r="N367" s="204" t="s">
        <v>10</v>
      </c>
      <c r="O367" s="204" t="s">
        <v>9</v>
      </c>
      <c r="P367" s="204" t="s">
        <v>8</v>
      </c>
      <c r="Q367" s="204" t="s">
        <v>6</v>
      </c>
      <c r="R367" s="204" t="s">
        <v>7</v>
      </c>
    </row>
    <row r="368" spans="1:18" ht="20.25">
      <c r="A368" s="261">
        <v>15</v>
      </c>
      <c r="B368" s="351" t="s">
        <v>624</v>
      </c>
      <c r="C368" s="120" t="s">
        <v>53</v>
      </c>
      <c r="D368" s="73">
        <v>170000</v>
      </c>
      <c r="E368" s="128" t="s">
        <v>39</v>
      </c>
      <c r="F368" s="91" t="s">
        <v>49</v>
      </c>
      <c r="G368" s="181"/>
      <c r="H368" s="175"/>
      <c r="I368" s="181"/>
      <c r="J368" s="175"/>
      <c r="K368" s="181"/>
      <c r="L368" s="175"/>
      <c r="M368" s="181"/>
      <c r="N368" s="175"/>
      <c r="O368" s="181"/>
      <c r="P368" s="175"/>
      <c r="Q368" s="181"/>
      <c r="R368" s="175"/>
    </row>
    <row r="369" spans="1:18" ht="20.25">
      <c r="A369" s="55"/>
      <c r="B369" s="352"/>
      <c r="C369" s="118" t="s">
        <v>261</v>
      </c>
      <c r="D369" s="263"/>
      <c r="E369" s="53"/>
      <c r="F369" s="62" t="s">
        <v>52</v>
      </c>
      <c r="G369" s="33"/>
      <c r="H369" s="64"/>
      <c r="I369" s="33"/>
      <c r="J369" s="64"/>
      <c r="K369" s="33"/>
      <c r="L369" s="64"/>
      <c r="M369" s="33"/>
      <c r="N369" s="64"/>
      <c r="O369" s="33"/>
      <c r="P369" s="64"/>
      <c r="Q369" s="33"/>
      <c r="R369" s="64"/>
    </row>
    <row r="370" spans="1:18" ht="20.25">
      <c r="A370" s="55"/>
      <c r="B370" s="352"/>
      <c r="C370" s="118" t="s">
        <v>262</v>
      </c>
      <c r="D370" s="263"/>
      <c r="E370" s="53"/>
      <c r="F370" s="62"/>
      <c r="G370" s="33"/>
      <c r="H370" s="64"/>
      <c r="I370" s="33"/>
      <c r="J370" s="64"/>
      <c r="K370" s="33"/>
      <c r="L370" s="64"/>
      <c r="M370" s="33"/>
      <c r="N370" s="64"/>
      <c r="O370" s="33"/>
      <c r="P370" s="64"/>
      <c r="Q370" s="33"/>
      <c r="R370" s="64"/>
    </row>
    <row r="371" spans="1:18" ht="20.25">
      <c r="A371" s="55"/>
      <c r="B371" s="352"/>
      <c r="C371" s="118" t="s">
        <v>263</v>
      </c>
      <c r="D371" s="263"/>
      <c r="E371" s="53"/>
      <c r="F371" s="62"/>
      <c r="G371" s="33"/>
      <c r="H371" s="64"/>
      <c r="I371" s="33"/>
      <c r="J371" s="64"/>
      <c r="K371" s="33"/>
      <c r="L371" s="64"/>
      <c r="M371" s="33"/>
      <c r="N371" s="64"/>
      <c r="O371" s="33"/>
      <c r="P371" s="64"/>
      <c r="Q371" s="33"/>
      <c r="R371" s="64"/>
    </row>
    <row r="372" spans="1:18" ht="20.25">
      <c r="A372" s="55"/>
      <c r="B372" s="352"/>
      <c r="C372" s="118" t="s">
        <v>264</v>
      </c>
      <c r="D372" s="263"/>
      <c r="E372" s="53"/>
      <c r="F372" s="62"/>
      <c r="G372" s="33"/>
      <c r="H372" s="64"/>
      <c r="I372" s="33"/>
      <c r="J372" s="64"/>
      <c r="K372" s="33"/>
      <c r="L372" s="64"/>
      <c r="M372" s="33"/>
      <c r="N372" s="64"/>
      <c r="O372" s="33"/>
      <c r="P372" s="64"/>
      <c r="Q372" s="33"/>
      <c r="R372" s="64"/>
    </row>
    <row r="373" spans="1:18" ht="20.25">
      <c r="A373" s="55"/>
      <c r="B373" s="352"/>
      <c r="C373" s="118" t="s">
        <v>625</v>
      </c>
      <c r="D373" s="263"/>
      <c r="E373" s="53"/>
      <c r="F373" s="62"/>
      <c r="G373" s="33"/>
      <c r="H373" s="64"/>
      <c r="I373" s="33"/>
      <c r="J373" s="64"/>
      <c r="K373" s="33"/>
      <c r="L373" s="64"/>
      <c r="M373" s="33"/>
      <c r="N373" s="64"/>
      <c r="O373" s="33"/>
      <c r="P373" s="64"/>
      <c r="Q373" s="33"/>
      <c r="R373" s="64"/>
    </row>
    <row r="374" spans="1:18" ht="20.25">
      <c r="A374" s="57"/>
      <c r="B374" s="353"/>
      <c r="C374" s="119" t="s">
        <v>626</v>
      </c>
      <c r="D374" s="264"/>
      <c r="E374" s="70"/>
      <c r="F374" s="104"/>
      <c r="G374" s="179"/>
      <c r="H374" s="59"/>
      <c r="I374" s="179"/>
      <c r="J374" s="59"/>
      <c r="K374" s="179"/>
      <c r="L374" s="59"/>
      <c r="M374" s="179"/>
      <c r="N374" s="59"/>
      <c r="O374" s="179"/>
      <c r="P374" s="59"/>
      <c r="Q374" s="179"/>
      <c r="R374" s="59"/>
    </row>
    <row r="375" spans="1:18" ht="20.25">
      <c r="A375" s="251">
        <v>16</v>
      </c>
      <c r="B375" s="102" t="s">
        <v>176</v>
      </c>
      <c r="C375" s="120" t="s">
        <v>203</v>
      </c>
      <c r="D375" s="37">
        <v>20000</v>
      </c>
      <c r="E375" s="58" t="s">
        <v>39</v>
      </c>
      <c r="F375" s="91" t="s">
        <v>49</v>
      </c>
      <c r="G375" s="47"/>
      <c r="H375" s="85"/>
      <c r="I375" s="47"/>
      <c r="J375" s="85"/>
      <c r="K375" s="47"/>
      <c r="L375" s="85"/>
      <c r="M375" s="47"/>
      <c r="N375" s="85"/>
      <c r="O375" s="47"/>
      <c r="P375" s="85"/>
      <c r="Q375" s="47"/>
      <c r="R375" s="47"/>
    </row>
    <row r="376" spans="1:18" ht="20.25">
      <c r="A376" s="51"/>
      <c r="B376" s="103"/>
      <c r="C376" s="119" t="s">
        <v>265</v>
      </c>
      <c r="D376" s="113"/>
      <c r="E376" s="70"/>
      <c r="F376" s="104" t="s">
        <v>52</v>
      </c>
      <c r="G376" s="52"/>
      <c r="H376" s="89"/>
      <c r="I376" s="52"/>
      <c r="J376" s="89"/>
      <c r="K376" s="52"/>
      <c r="L376" s="89"/>
      <c r="M376" s="52"/>
      <c r="N376" s="89"/>
      <c r="O376" s="52"/>
      <c r="P376" s="89"/>
      <c r="Q376" s="52"/>
      <c r="R376" s="52"/>
    </row>
    <row r="377" spans="1:18" ht="20.25">
      <c r="A377" s="375" t="s">
        <v>627</v>
      </c>
      <c r="B377" s="365"/>
      <c r="C377" s="366"/>
      <c r="D377" s="243">
        <f>D375+D368+D361+D359+D357+D355+D353+D349+D344+D339+D329+D327+D325+D323+D321+D319</f>
        <v>1661580</v>
      </c>
      <c r="E377" s="176"/>
      <c r="F377" s="201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</row>
    <row r="378" spans="1:18" ht="20.25">
      <c r="A378" s="167"/>
      <c r="B378" s="167"/>
      <c r="C378" s="167"/>
      <c r="D378" s="74"/>
      <c r="E378" s="176"/>
      <c r="F378" s="201"/>
      <c r="G378" s="176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</row>
    <row r="379" spans="1:18" ht="20.25">
      <c r="A379" s="167"/>
      <c r="B379" s="167"/>
      <c r="C379" s="167"/>
      <c r="D379" s="74"/>
      <c r="E379" s="176"/>
      <c r="F379" s="201"/>
      <c r="G379" s="176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</row>
    <row r="380" spans="1:18" ht="18.75" customHeight="1">
      <c r="A380" s="167"/>
      <c r="B380" s="167"/>
      <c r="C380" s="167"/>
      <c r="D380" s="74"/>
      <c r="E380" s="176"/>
      <c r="F380" s="201"/>
      <c r="G380" s="176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</row>
    <row r="381" spans="1:18" ht="20.25">
      <c r="A381" s="167"/>
      <c r="B381" s="167"/>
      <c r="C381" s="167"/>
      <c r="D381" s="74"/>
      <c r="E381" s="176"/>
      <c r="F381" s="201"/>
      <c r="G381" s="176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</row>
    <row r="382" spans="1:18" ht="20.25">
      <c r="A382" s="167"/>
      <c r="B382" s="167"/>
      <c r="C382" s="167"/>
      <c r="D382" s="74"/>
      <c r="E382" s="176"/>
      <c r="F382" s="201"/>
      <c r="G382" s="176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</row>
    <row r="383" spans="1:18" ht="20.25">
      <c r="A383" s="167"/>
      <c r="B383" s="167"/>
      <c r="C383" s="167"/>
      <c r="D383" s="74"/>
      <c r="E383" s="176"/>
      <c r="F383" s="201"/>
      <c r="G383" s="176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</row>
    <row r="384" spans="1:18" ht="20.25">
      <c r="A384" s="167"/>
      <c r="B384" s="167"/>
      <c r="C384" s="167"/>
      <c r="D384" s="74"/>
      <c r="E384" s="176"/>
      <c r="F384" s="201"/>
      <c r="G384" s="176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</row>
    <row r="385" spans="1:18" ht="20.25">
      <c r="A385" s="167"/>
      <c r="B385" s="167"/>
      <c r="C385" s="167"/>
      <c r="D385" s="74"/>
      <c r="E385" s="176"/>
      <c r="F385" s="201"/>
      <c r="G385" s="176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</row>
    <row r="386" spans="1:18" ht="20.25">
      <c r="A386" s="167"/>
      <c r="B386" s="167"/>
      <c r="C386" s="167"/>
      <c r="D386" s="74"/>
      <c r="E386" s="176"/>
      <c r="F386" s="201"/>
      <c r="G386" s="176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</row>
    <row r="387" spans="1:18" ht="20.25">
      <c r="A387" s="167"/>
      <c r="B387" s="167"/>
      <c r="C387" s="167"/>
      <c r="D387" s="74"/>
      <c r="E387" s="176"/>
      <c r="F387" s="201"/>
      <c r="G387" s="176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</row>
    <row r="388" spans="1:18" ht="20.25">
      <c r="A388" s="167"/>
      <c r="B388" s="167"/>
      <c r="C388" s="167"/>
      <c r="D388" s="74"/>
      <c r="E388" s="176"/>
      <c r="F388" s="201"/>
      <c r="G388" s="176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</row>
    <row r="389" spans="1:18" ht="20.25">
      <c r="A389" s="167"/>
      <c r="B389" s="167"/>
      <c r="C389" s="167"/>
      <c r="D389" s="74"/>
      <c r="E389" s="176"/>
      <c r="F389" s="201"/>
      <c r="G389" s="176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</row>
    <row r="390" spans="1:18" ht="20.25">
      <c r="A390" s="167"/>
      <c r="B390" s="167"/>
      <c r="C390" s="167"/>
      <c r="D390" s="74"/>
      <c r="E390" s="176"/>
      <c r="F390" s="201"/>
      <c r="G390" s="176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</row>
    <row r="391" spans="1:18" ht="20.25">
      <c r="A391" s="368">
        <v>38</v>
      </c>
      <c r="B391" s="368"/>
      <c r="C391" s="368"/>
      <c r="D391" s="368"/>
      <c r="E391" s="368"/>
      <c r="F391" s="368"/>
      <c r="G391" s="368"/>
      <c r="H391" s="368"/>
      <c r="I391" s="368"/>
      <c r="J391" s="368"/>
      <c r="K391" s="368"/>
      <c r="L391" s="368"/>
      <c r="M391" s="368"/>
      <c r="N391" s="368"/>
      <c r="O391" s="368"/>
      <c r="P391" s="368"/>
      <c r="Q391" s="368"/>
      <c r="R391" s="368"/>
    </row>
    <row r="392" spans="1:21" ht="20.25">
      <c r="A392" s="176"/>
      <c r="B392" s="180" t="s">
        <v>267</v>
      </c>
      <c r="C392" s="176"/>
      <c r="D392" s="176"/>
      <c r="E392" s="176"/>
      <c r="F392" s="201"/>
      <c r="G392" s="176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U392" s="339"/>
    </row>
    <row r="393" spans="1:21" ht="20.25">
      <c r="A393" s="80" t="s">
        <v>89</v>
      </c>
      <c r="B393" s="369" t="s">
        <v>3</v>
      </c>
      <c r="C393" s="369" t="s">
        <v>4</v>
      </c>
      <c r="D393" s="371" t="s">
        <v>19</v>
      </c>
      <c r="E393" s="371" t="s">
        <v>5</v>
      </c>
      <c r="F393" s="373" t="s">
        <v>25</v>
      </c>
      <c r="G393" s="396" t="s">
        <v>480</v>
      </c>
      <c r="H393" s="387"/>
      <c r="I393" s="388"/>
      <c r="J393" s="387" t="s">
        <v>686</v>
      </c>
      <c r="K393" s="387"/>
      <c r="L393" s="387"/>
      <c r="M393" s="387"/>
      <c r="N393" s="387"/>
      <c r="O393" s="387"/>
      <c r="P393" s="387"/>
      <c r="Q393" s="387"/>
      <c r="R393" s="388"/>
      <c r="U393" s="339"/>
    </row>
    <row r="394" spans="1:18" ht="20.25">
      <c r="A394" s="81" t="s">
        <v>90</v>
      </c>
      <c r="B394" s="370"/>
      <c r="C394" s="370"/>
      <c r="D394" s="372"/>
      <c r="E394" s="372"/>
      <c r="F394" s="374"/>
      <c r="G394" s="50" t="s">
        <v>17</v>
      </c>
      <c r="H394" s="50" t="s">
        <v>16</v>
      </c>
      <c r="I394" s="50" t="s">
        <v>15</v>
      </c>
      <c r="J394" s="50" t="s">
        <v>14</v>
      </c>
      <c r="K394" s="50" t="s">
        <v>12</v>
      </c>
      <c r="L394" s="50" t="s">
        <v>13</v>
      </c>
      <c r="M394" s="50" t="s">
        <v>11</v>
      </c>
      <c r="N394" s="50" t="s">
        <v>10</v>
      </c>
      <c r="O394" s="50" t="s">
        <v>9</v>
      </c>
      <c r="P394" s="50" t="s">
        <v>8</v>
      </c>
      <c r="Q394" s="50" t="s">
        <v>6</v>
      </c>
      <c r="R394" s="50" t="s">
        <v>7</v>
      </c>
    </row>
    <row r="395" spans="1:18" ht="20.25">
      <c r="A395" s="261">
        <v>1</v>
      </c>
      <c r="B395" s="116" t="s">
        <v>56</v>
      </c>
      <c r="C395" s="319" t="s">
        <v>242</v>
      </c>
      <c r="D395" s="73">
        <v>305640</v>
      </c>
      <c r="E395" s="128" t="s">
        <v>39</v>
      </c>
      <c r="F395" s="91" t="s">
        <v>49</v>
      </c>
      <c r="G395" s="181"/>
      <c r="H395" s="175"/>
      <c r="I395" s="181"/>
      <c r="J395" s="175"/>
      <c r="K395" s="181"/>
      <c r="L395" s="175"/>
      <c r="M395" s="181"/>
      <c r="N395" s="175"/>
      <c r="O395" s="181"/>
      <c r="P395" s="175"/>
      <c r="Q395" s="181"/>
      <c r="R395" s="175"/>
    </row>
    <row r="396" spans="1:18" ht="23.25" customHeight="1">
      <c r="A396" s="55"/>
      <c r="B396" s="342"/>
      <c r="C396" s="319" t="s">
        <v>414</v>
      </c>
      <c r="D396" s="263"/>
      <c r="E396" s="53"/>
      <c r="F396" s="62" t="s">
        <v>54</v>
      </c>
      <c r="G396" s="33"/>
      <c r="H396" s="64"/>
      <c r="I396" s="33"/>
      <c r="J396" s="64"/>
      <c r="K396" s="33"/>
      <c r="L396" s="64"/>
      <c r="M396" s="33"/>
      <c r="N396" s="64"/>
      <c r="O396" s="33"/>
      <c r="P396" s="64"/>
      <c r="Q396" s="33"/>
      <c r="R396" s="64"/>
    </row>
    <row r="397" spans="1:18" ht="20.25">
      <c r="A397" s="55"/>
      <c r="B397" s="342"/>
      <c r="C397" s="319" t="s">
        <v>413</v>
      </c>
      <c r="D397" s="263"/>
      <c r="E397" s="53"/>
      <c r="F397" s="62"/>
      <c r="G397" s="33"/>
      <c r="H397" s="64"/>
      <c r="I397" s="33"/>
      <c r="J397" s="64"/>
      <c r="K397" s="33"/>
      <c r="L397" s="64"/>
      <c r="M397" s="33"/>
      <c r="N397" s="64"/>
      <c r="O397" s="33"/>
      <c r="P397" s="64"/>
      <c r="Q397" s="33"/>
      <c r="R397" s="64"/>
    </row>
    <row r="398" spans="1:18" ht="20.25">
      <c r="A398" s="251">
        <v>2</v>
      </c>
      <c r="B398" s="102" t="s">
        <v>59</v>
      </c>
      <c r="C398" s="120" t="s">
        <v>415</v>
      </c>
      <c r="D398" s="37">
        <v>108000</v>
      </c>
      <c r="E398" s="128" t="s">
        <v>39</v>
      </c>
      <c r="F398" s="91" t="s">
        <v>49</v>
      </c>
      <c r="G398" s="47"/>
      <c r="H398" s="85"/>
      <c r="I398" s="47"/>
      <c r="J398" s="85"/>
      <c r="K398" s="47"/>
      <c r="L398" s="85"/>
      <c r="M398" s="47"/>
      <c r="N398" s="85"/>
      <c r="O398" s="47"/>
      <c r="P398" s="85"/>
      <c r="Q398" s="47"/>
      <c r="R398" s="47"/>
    </row>
    <row r="399" spans="1:18" ht="20.25">
      <c r="A399" s="51"/>
      <c r="B399" s="103"/>
      <c r="C399" s="119" t="s">
        <v>413</v>
      </c>
      <c r="D399" s="113"/>
      <c r="E399" s="195"/>
      <c r="F399" s="104" t="s">
        <v>54</v>
      </c>
      <c r="G399" s="52"/>
      <c r="H399" s="89"/>
      <c r="I399" s="52"/>
      <c r="J399" s="89"/>
      <c r="K399" s="52"/>
      <c r="L399" s="89"/>
      <c r="M399" s="52"/>
      <c r="N399" s="89"/>
      <c r="O399" s="52"/>
      <c r="P399" s="89"/>
      <c r="Q399" s="52"/>
      <c r="R399" s="52"/>
    </row>
    <row r="400" spans="1:18" ht="20.25">
      <c r="A400" s="258">
        <v>3</v>
      </c>
      <c r="B400" s="102" t="s">
        <v>129</v>
      </c>
      <c r="C400" s="120" t="s">
        <v>130</v>
      </c>
      <c r="D400" s="37">
        <v>12000</v>
      </c>
      <c r="E400" s="128" t="s">
        <v>39</v>
      </c>
      <c r="F400" s="91" t="s">
        <v>49</v>
      </c>
      <c r="G400" s="107"/>
      <c r="H400" s="108"/>
      <c r="I400" s="107"/>
      <c r="J400" s="108"/>
      <c r="K400" s="107"/>
      <c r="L400" s="108"/>
      <c r="M400" s="107"/>
      <c r="N400" s="108"/>
      <c r="O400" s="107"/>
      <c r="P400" s="108"/>
      <c r="Q400" s="107"/>
      <c r="R400" s="107"/>
    </row>
    <row r="401" spans="1:18" ht="20.25">
      <c r="A401" s="100"/>
      <c r="B401" s="103"/>
      <c r="C401" s="119"/>
      <c r="D401" s="113"/>
      <c r="E401" s="195"/>
      <c r="F401" s="104" t="s">
        <v>54</v>
      </c>
      <c r="G401" s="111"/>
      <c r="H401" s="112"/>
      <c r="I401" s="111"/>
      <c r="J401" s="112"/>
      <c r="K401" s="111"/>
      <c r="L401" s="112"/>
      <c r="M401" s="111"/>
      <c r="N401" s="112"/>
      <c r="O401" s="111"/>
      <c r="P401" s="112"/>
      <c r="Q401" s="111"/>
      <c r="R401" s="111"/>
    </row>
    <row r="402" spans="1:18" ht="20.25">
      <c r="A402" s="258">
        <v>4</v>
      </c>
      <c r="B402" s="168" t="s">
        <v>347</v>
      </c>
      <c r="C402" s="321" t="s">
        <v>350</v>
      </c>
      <c r="D402" s="61">
        <v>45000</v>
      </c>
      <c r="E402" s="54" t="s">
        <v>39</v>
      </c>
      <c r="F402" s="91" t="s">
        <v>49</v>
      </c>
      <c r="G402" s="36"/>
      <c r="H402" s="39"/>
      <c r="I402" s="36"/>
      <c r="J402" s="39"/>
      <c r="K402" s="36"/>
      <c r="L402" s="39"/>
      <c r="M402" s="36"/>
      <c r="N402" s="39"/>
      <c r="O402" s="36"/>
      <c r="P402" s="39"/>
      <c r="Q402" s="36"/>
      <c r="R402" s="36"/>
    </row>
    <row r="403" spans="1:18" ht="20.25">
      <c r="A403" s="106"/>
      <c r="B403" s="169" t="s">
        <v>348</v>
      </c>
      <c r="C403" s="322" t="s">
        <v>351</v>
      </c>
      <c r="D403" s="45"/>
      <c r="E403" s="49"/>
      <c r="F403" s="62" t="s">
        <v>54</v>
      </c>
      <c r="G403" s="40"/>
      <c r="H403" s="28"/>
      <c r="I403" s="40"/>
      <c r="J403" s="28"/>
      <c r="K403" s="40"/>
      <c r="L403" s="28"/>
      <c r="M403" s="40"/>
      <c r="N403" s="28"/>
      <c r="O403" s="40"/>
      <c r="P403" s="28"/>
      <c r="Q403" s="40"/>
      <c r="R403" s="40"/>
    </row>
    <row r="404" spans="1:18" ht="20.25" customHeight="1">
      <c r="A404" s="106"/>
      <c r="B404" s="105" t="s">
        <v>349</v>
      </c>
      <c r="C404" s="322" t="s">
        <v>352</v>
      </c>
      <c r="D404" s="45"/>
      <c r="E404" s="35"/>
      <c r="F404" s="106"/>
      <c r="G404" s="40"/>
      <c r="H404" s="28"/>
      <c r="I404" s="40"/>
      <c r="J404" s="28"/>
      <c r="K404" s="40"/>
      <c r="L404" s="28"/>
      <c r="M404" s="40"/>
      <c r="N404" s="28"/>
      <c r="O404" s="40"/>
      <c r="P404" s="28"/>
      <c r="Q404" s="40"/>
      <c r="R404" s="40"/>
    </row>
    <row r="405" spans="1:18" ht="20.25">
      <c r="A405" s="34"/>
      <c r="B405" s="167"/>
      <c r="C405" s="322" t="s">
        <v>353</v>
      </c>
      <c r="D405" s="45"/>
      <c r="E405" s="35"/>
      <c r="F405" s="106"/>
      <c r="G405" s="40"/>
      <c r="H405" s="28"/>
      <c r="I405" s="40"/>
      <c r="J405" s="28"/>
      <c r="K405" s="40"/>
      <c r="L405" s="28"/>
      <c r="M405" s="40"/>
      <c r="N405" s="28"/>
      <c r="O405" s="40"/>
      <c r="P405" s="28"/>
      <c r="Q405" s="40"/>
      <c r="R405" s="40"/>
    </row>
    <row r="406" spans="1:18" ht="20.25">
      <c r="A406" s="34"/>
      <c r="B406" s="167"/>
      <c r="C406" s="322" t="s">
        <v>354</v>
      </c>
      <c r="D406" s="45"/>
      <c r="E406" s="35"/>
      <c r="F406" s="106"/>
      <c r="G406" s="40"/>
      <c r="H406" s="28"/>
      <c r="I406" s="40"/>
      <c r="J406" s="28"/>
      <c r="K406" s="40"/>
      <c r="L406" s="28"/>
      <c r="M406" s="40"/>
      <c r="N406" s="28"/>
      <c r="O406" s="40"/>
      <c r="P406" s="28"/>
      <c r="Q406" s="40"/>
      <c r="R406" s="40"/>
    </row>
    <row r="407" spans="1:18" ht="20.25">
      <c r="A407" s="258">
        <v>5</v>
      </c>
      <c r="B407" s="102" t="s">
        <v>360</v>
      </c>
      <c r="C407" s="120" t="s">
        <v>273</v>
      </c>
      <c r="D407" s="37">
        <v>2000</v>
      </c>
      <c r="E407" s="128" t="s">
        <v>39</v>
      </c>
      <c r="F407" s="91" t="s">
        <v>49</v>
      </c>
      <c r="G407" s="107"/>
      <c r="H407" s="108"/>
      <c r="I407" s="107"/>
      <c r="J407" s="108"/>
      <c r="K407" s="107"/>
      <c r="L407" s="108"/>
      <c r="M407" s="107"/>
      <c r="N407" s="108"/>
      <c r="O407" s="107"/>
      <c r="P407" s="108"/>
      <c r="Q407" s="107"/>
      <c r="R407" s="107"/>
    </row>
    <row r="408" spans="1:18" ht="20.25">
      <c r="A408" s="92"/>
      <c r="B408" s="105" t="s">
        <v>361</v>
      </c>
      <c r="C408" s="118" t="s">
        <v>416</v>
      </c>
      <c r="D408" s="49"/>
      <c r="E408" s="53"/>
      <c r="F408" s="62" t="s">
        <v>54</v>
      </c>
      <c r="G408" s="109"/>
      <c r="H408" s="110"/>
      <c r="I408" s="109"/>
      <c r="J408" s="110"/>
      <c r="K408" s="109"/>
      <c r="L408" s="110"/>
      <c r="M408" s="109"/>
      <c r="N408" s="110"/>
      <c r="O408" s="109"/>
      <c r="P408" s="110"/>
      <c r="Q408" s="109"/>
      <c r="R408" s="109"/>
    </row>
    <row r="409" spans="1:18" ht="20.25">
      <c r="A409" s="258">
        <v>6</v>
      </c>
      <c r="B409" s="102" t="s">
        <v>181</v>
      </c>
      <c r="C409" s="120" t="s">
        <v>364</v>
      </c>
      <c r="D409" s="37">
        <v>3000</v>
      </c>
      <c r="E409" s="128" t="s">
        <v>39</v>
      </c>
      <c r="F409" s="91" t="s">
        <v>49</v>
      </c>
      <c r="G409" s="107"/>
      <c r="H409" s="108"/>
      <c r="I409" s="107"/>
      <c r="J409" s="108"/>
      <c r="K409" s="107"/>
      <c r="L409" s="108"/>
      <c r="M409" s="107"/>
      <c r="N409" s="108"/>
      <c r="O409" s="107"/>
      <c r="P409" s="108"/>
      <c r="Q409" s="107"/>
      <c r="R409" s="107"/>
    </row>
    <row r="410" spans="1:18" ht="20.25">
      <c r="A410" s="92"/>
      <c r="B410" s="105"/>
      <c r="C410" s="118" t="s">
        <v>417</v>
      </c>
      <c r="D410" s="49"/>
      <c r="E410" s="53"/>
      <c r="F410" s="62" t="s">
        <v>54</v>
      </c>
      <c r="G410" s="109"/>
      <c r="H410" s="110"/>
      <c r="I410" s="109"/>
      <c r="J410" s="110"/>
      <c r="K410" s="109"/>
      <c r="L410" s="110"/>
      <c r="M410" s="109"/>
      <c r="N410" s="110"/>
      <c r="O410" s="109"/>
      <c r="P410" s="110"/>
      <c r="Q410" s="109"/>
      <c r="R410" s="109"/>
    </row>
    <row r="411" spans="1:18" ht="21" customHeight="1">
      <c r="A411" s="258">
        <v>7</v>
      </c>
      <c r="B411" s="102" t="s">
        <v>189</v>
      </c>
      <c r="C411" s="120" t="s">
        <v>53</v>
      </c>
      <c r="D411" s="37">
        <v>10000</v>
      </c>
      <c r="E411" s="128" t="s">
        <v>39</v>
      </c>
      <c r="F411" s="91" t="s">
        <v>49</v>
      </c>
      <c r="G411" s="107"/>
      <c r="H411" s="108"/>
      <c r="I411" s="107"/>
      <c r="J411" s="108"/>
      <c r="K411" s="107"/>
      <c r="L411" s="108"/>
      <c r="M411" s="107"/>
      <c r="N411" s="108"/>
      <c r="O411" s="107"/>
      <c r="P411" s="108"/>
      <c r="Q411" s="107"/>
      <c r="R411" s="107"/>
    </row>
    <row r="412" spans="1:18" ht="20.25">
      <c r="A412" s="92"/>
      <c r="B412" s="105"/>
      <c r="C412" s="118" t="s">
        <v>632</v>
      </c>
      <c r="D412" s="49"/>
      <c r="E412" s="53"/>
      <c r="F412" s="62" t="s">
        <v>54</v>
      </c>
      <c r="G412" s="109"/>
      <c r="H412" s="110"/>
      <c r="I412" s="109"/>
      <c r="J412" s="110"/>
      <c r="K412" s="109"/>
      <c r="L412" s="110"/>
      <c r="M412" s="109"/>
      <c r="N412" s="110"/>
      <c r="O412" s="109"/>
      <c r="P412" s="110"/>
      <c r="Q412" s="109"/>
      <c r="R412" s="109"/>
    </row>
    <row r="413" spans="1:18" ht="20.25">
      <c r="A413" s="92"/>
      <c r="B413" s="105"/>
      <c r="C413" s="118" t="s">
        <v>633</v>
      </c>
      <c r="D413" s="49"/>
      <c r="E413" s="53"/>
      <c r="F413" s="62"/>
      <c r="G413" s="109"/>
      <c r="H413" s="110"/>
      <c r="I413" s="109"/>
      <c r="J413" s="110"/>
      <c r="K413" s="109"/>
      <c r="L413" s="110"/>
      <c r="M413" s="109"/>
      <c r="N413" s="110"/>
      <c r="O413" s="109"/>
      <c r="P413" s="110"/>
      <c r="Q413" s="109"/>
      <c r="R413" s="109"/>
    </row>
    <row r="414" spans="1:18" ht="25.5" customHeight="1">
      <c r="A414" s="258">
        <v>8</v>
      </c>
      <c r="B414" s="102" t="s">
        <v>133</v>
      </c>
      <c r="C414" s="120" t="s">
        <v>65</v>
      </c>
      <c r="D414" s="37">
        <v>15000</v>
      </c>
      <c r="E414" s="128" t="s">
        <v>39</v>
      </c>
      <c r="F414" s="91" t="s">
        <v>49</v>
      </c>
      <c r="G414" s="107"/>
      <c r="H414" s="108"/>
      <c r="I414" s="107"/>
      <c r="J414" s="108"/>
      <c r="K414" s="107"/>
      <c r="L414" s="108"/>
      <c r="M414" s="107"/>
      <c r="N414" s="108"/>
      <c r="O414" s="107"/>
      <c r="P414" s="108"/>
      <c r="Q414" s="107"/>
      <c r="R414" s="107"/>
    </row>
    <row r="415" spans="1:18" ht="22.5" customHeight="1">
      <c r="A415" s="92"/>
      <c r="B415" s="105" t="s">
        <v>616</v>
      </c>
      <c r="C415" s="354" t="s">
        <v>246</v>
      </c>
      <c r="D415" s="49"/>
      <c r="E415" s="53"/>
      <c r="F415" s="62" t="s">
        <v>54</v>
      </c>
      <c r="G415" s="109"/>
      <c r="H415" s="110"/>
      <c r="I415" s="109"/>
      <c r="J415" s="110"/>
      <c r="K415" s="109"/>
      <c r="L415" s="110"/>
      <c r="M415" s="109"/>
      <c r="N415" s="110"/>
      <c r="O415" s="109"/>
      <c r="P415" s="110"/>
      <c r="Q415" s="109"/>
      <c r="R415" s="109"/>
    </row>
    <row r="416" spans="1:18" ht="23.25" customHeight="1">
      <c r="A416" s="100"/>
      <c r="B416" s="103" t="s">
        <v>615</v>
      </c>
      <c r="C416" s="119" t="s">
        <v>247</v>
      </c>
      <c r="D416" s="113"/>
      <c r="E416" s="70"/>
      <c r="F416" s="104"/>
      <c r="G416" s="111"/>
      <c r="H416" s="112"/>
      <c r="I416" s="111"/>
      <c r="J416" s="112"/>
      <c r="K416" s="111"/>
      <c r="L416" s="112"/>
      <c r="M416" s="111"/>
      <c r="N416" s="112"/>
      <c r="O416" s="111"/>
      <c r="P416" s="112"/>
      <c r="Q416" s="111"/>
      <c r="R416" s="111"/>
    </row>
    <row r="417" spans="1:18" ht="23.25" customHeight="1">
      <c r="A417" s="145"/>
      <c r="B417" s="105"/>
      <c r="C417" s="122"/>
      <c r="D417" s="86"/>
      <c r="E417" s="53"/>
      <c r="F417" s="77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</row>
    <row r="418" spans="1:18" ht="23.25" customHeight="1">
      <c r="A418" s="145"/>
      <c r="B418" s="105"/>
      <c r="C418" s="122"/>
      <c r="D418" s="86"/>
      <c r="E418" s="53"/>
      <c r="F418" s="77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</row>
    <row r="419" spans="1:18" ht="20.25">
      <c r="A419" s="368">
        <v>39</v>
      </c>
      <c r="B419" s="368"/>
      <c r="C419" s="368"/>
      <c r="D419" s="368"/>
      <c r="E419" s="368"/>
      <c r="F419" s="368"/>
      <c r="G419" s="368"/>
      <c r="H419" s="368"/>
      <c r="I419" s="368"/>
      <c r="J419" s="368"/>
      <c r="K419" s="368"/>
      <c r="L419" s="368"/>
      <c r="M419" s="368"/>
      <c r="N419" s="368"/>
      <c r="O419" s="368"/>
      <c r="P419" s="368"/>
      <c r="Q419" s="368"/>
      <c r="R419" s="368"/>
    </row>
    <row r="420" spans="1:18" ht="20.25">
      <c r="A420" s="145"/>
      <c r="B420" s="105"/>
      <c r="C420" s="122"/>
      <c r="D420" s="86"/>
      <c r="E420" s="53"/>
      <c r="F420" s="77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</row>
    <row r="421" spans="1:18" ht="20.25">
      <c r="A421" s="176"/>
      <c r="B421" s="180" t="s">
        <v>842</v>
      </c>
      <c r="C421" s="176"/>
      <c r="D421" s="176"/>
      <c r="E421" s="176"/>
      <c r="F421" s="201"/>
      <c r="G421" s="176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</row>
    <row r="422" spans="1:18" ht="20.25">
      <c r="A422" s="80" t="s">
        <v>89</v>
      </c>
      <c r="B422" s="369" t="s">
        <v>3</v>
      </c>
      <c r="C422" s="369" t="s">
        <v>4</v>
      </c>
      <c r="D422" s="371" t="s">
        <v>19</v>
      </c>
      <c r="E422" s="371" t="s">
        <v>5</v>
      </c>
      <c r="F422" s="373" t="s">
        <v>25</v>
      </c>
      <c r="G422" s="396" t="s">
        <v>480</v>
      </c>
      <c r="H422" s="387"/>
      <c r="I422" s="388"/>
      <c r="J422" s="387" t="s">
        <v>686</v>
      </c>
      <c r="K422" s="387"/>
      <c r="L422" s="387"/>
      <c r="M422" s="387"/>
      <c r="N422" s="387"/>
      <c r="O422" s="387"/>
      <c r="P422" s="387"/>
      <c r="Q422" s="387"/>
      <c r="R422" s="388"/>
    </row>
    <row r="423" spans="1:18" ht="20.25">
      <c r="A423" s="81" t="s">
        <v>90</v>
      </c>
      <c r="B423" s="370"/>
      <c r="C423" s="370"/>
      <c r="D423" s="372"/>
      <c r="E423" s="372"/>
      <c r="F423" s="374"/>
      <c r="G423" s="50" t="s">
        <v>17</v>
      </c>
      <c r="H423" s="50" t="s">
        <v>16</v>
      </c>
      <c r="I423" s="50" t="s">
        <v>15</v>
      </c>
      <c r="J423" s="50" t="s">
        <v>14</v>
      </c>
      <c r="K423" s="50" t="s">
        <v>12</v>
      </c>
      <c r="L423" s="50" t="s">
        <v>13</v>
      </c>
      <c r="M423" s="50" t="s">
        <v>11</v>
      </c>
      <c r="N423" s="50" t="s">
        <v>10</v>
      </c>
      <c r="O423" s="50" t="s">
        <v>9</v>
      </c>
      <c r="P423" s="50" t="s">
        <v>8</v>
      </c>
      <c r="Q423" s="50" t="s">
        <v>6</v>
      </c>
      <c r="R423" s="50" t="s">
        <v>7</v>
      </c>
    </row>
    <row r="424" spans="1:18" ht="20.25">
      <c r="A424" s="258">
        <v>9</v>
      </c>
      <c r="B424" s="102" t="s">
        <v>140</v>
      </c>
      <c r="C424" s="120" t="s">
        <v>141</v>
      </c>
      <c r="D424" s="37">
        <v>10000</v>
      </c>
      <c r="E424" s="128" t="s">
        <v>39</v>
      </c>
      <c r="F424" s="91" t="s">
        <v>49</v>
      </c>
      <c r="G424" s="107"/>
      <c r="H424" s="108"/>
      <c r="I424" s="107"/>
      <c r="J424" s="108"/>
      <c r="K424" s="107"/>
      <c r="L424" s="108"/>
      <c r="M424" s="107"/>
      <c r="N424" s="108"/>
      <c r="O424" s="107"/>
      <c r="P424" s="108"/>
      <c r="Q424" s="107"/>
      <c r="R424" s="107"/>
    </row>
    <row r="425" spans="1:18" ht="20.25">
      <c r="A425" s="92"/>
      <c r="B425" s="105"/>
      <c r="C425" s="119" t="s">
        <v>142</v>
      </c>
      <c r="D425" s="49"/>
      <c r="E425" s="53"/>
      <c r="F425" s="62" t="s">
        <v>54</v>
      </c>
      <c r="G425" s="109"/>
      <c r="H425" s="110"/>
      <c r="I425" s="109"/>
      <c r="J425" s="110"/>
      <c r="K425" s="109"/>
      <c r="L425" s="110"/>
      <c r="M425" s="109"/>
      <c r="N425" s="110"/>
      <c r="O425" s="109"/>
      <c r="P425" s="110"/>
      <c r="Q425" s="109"/>
      <c r="R425" s="109"/>
    </row>
    <row r="426" spans="1:18" ht="20.25">
      <c r="A426" s="258">
        <v>10</v>
      </c>
      <c r="B426" s="102" t="s">
        <v>183</v>
      </c>
      <c r="C426" s="120" t="s">
        <v>248</v>
      </c>
      <c r="D426" s="37">
        <v>20000</v>
      </c>
      <c r="E426" s="128" t="s">
        <v>39</v>
      </c>
      <c r="F426" s="91" t="s">
        <v>49</v>
      </c>
      <c r="G426" s="107"/>
      <c r="H426" s="108"/>
      <c r="I426" s="107"/>
      <c r="J426" s="108"/>
      <c r="K426" s="107"/>
      <c r="L426" s="108"/>
      <c r="M426" s="107"/>
      <c r="N426" s="108"/>
      <c r="O426" s="107"/>
      <c r="P426" s="108"/>
      <c r="Q426" s="107"/>
      <c r="R426" s="107"/>
    </row>
    <row r="427" spans="1:18" ht="20.25">
      <c r="A427" s="92"/>
      <c r="B427" s="105"/>
      <c r="C427" s="119" t="s">
        <v>249</v>
      </c>
      <c r="D427" s="49"/>
      <c r="E427" s="53"/>
      <c r="F427" s="62" t="s">
        <v>54</v>
      </c>
      <c r="G427" s="109"/>
      <c r="H427" s="110"/>
      <c r="I427" s="109"/>
      <c r="J427" s="110"/>
      <c r="K427" s="109"/>
      <c r="L427" s="110"/>
      <c r="M427" s="109"/>
      <c r="N427" s="110"/>
      <c r="O427" s="109"/>
      <c r="P427" s="110"/>
      <c r="Q427" s="109"/>
      <c r="R427" s="109"/>
    </row>
    <row r="428" spans="1:18" ht="22.5" customHeight="1">
      <c r="A428" s="258">
        <v>11</v>
      </c>
      <c r="B428" s="102" t="s">
        <v>68</v>
      </c>
      <c r="C428" s="120" t="s">
        <v>149</v>
      </c>
      <c r="D428" s="37">
        <v>5000</v>
      </c>
      <c r="E428" s="128" t="s">
        <v>39</v>
      </c>
      <c r="F428" s="91" t="s">
        <v>49</v>
      </c>
      <c r="G428" s="107"/>
      <c r="H428" s="108"/>
      <c r="I428" s="107"/>
      <c r="J428" s="108"/>
      <c r="K428" s="107"/>
      <c r="L428" s="108"/>
      <c r="M428" s="107"/>
      <c r="N428" s="108"/>
      <c r="O428" s="107"/>
      <c r="P428" s="108"/>
      <c r="Q428" s="107"/>
      <c r="R428" s="107"/>
    </row>
    <row r="429" spans="1:18" ht="21.75" customHeight="1">
      <c r="A429" s="92"/>
      <c r="B429" s="105"/>
      <c r="C429" s="118" t="s">
        <v>193</v>
      </c>
      <c r="D429" s="49"/>
      <c r="E429" s="53"/>
      <c r="F429" s="62" t="s">
        <v>54</v>
      </c>
      <c r="G429" s="109"/>
      <c r="H429" s="110"/>
      <c r="I429" s="109"/>
      <c r="J429" s="110"/>
      <c r="K429" s="109"/>
      <c r="L429" s="110"/>
      <c r="M429" s="109"/>
      <c r="N429" s="110"/>
      <c r="O429" s="109"/>
      <c r="P429" s="110"/>
      <c r="Q429" s="109"/>
      <c r="R429" s="109"/>
    </row>
    <row r="430" spans="1:18" ht="20.25">
      <c r="A430" s="100"/>
      <c r="B430" s="103"/>
      <c r="C430" s="119" t="s">
        <v>192</v>
      </c>
      <c r="D430" s="113"/>
      <c r="E430" s="70"/>
      <c r="F430" s="104"/>
      <c r="G430" s="111"/>
      <c r="H430" s="112"/>
      <c r="I430" s="111"/>
      <c r="J430" s="112"/>
      <c r="K430" s="111"/>
      <c r="L430" s="112"/>
      <c r="M430" s="111"/>
      <c r="N430" s="112"/>
      <c r="O430" s="111"/>
      <c r="P430" s="112"/>
      <c r="Q430" s="111"/>
      <c r="R430" s="111"/>
    </row>
    <row r="431" spans="1:18" ht="20.25">
      <c r="A431" s="258">
        <v>12</v>
      </c>
      <c r="B431" s="102" t="s">
        <v>67</v>
      </c>
      <c r="C431" s="120" t="s">
        <v>158</v>
      </c>
      <c r="D431" s="37">
        <v>20000</v>
      </c>
      <c r="E431" s="128" t="s">
        <v>39</v>
      </c>
      <c r="F431" s="91" t="s">
        <v>49</v>
      </c>
      <c r="G431" s="107"/>
      <c r="H431" s="108"/>
      <c r="I431" s="107"/>
      <c r="J431" s="108"/>
      <c r="K431" s="107"/>
      <c r="L431" s="108"/>
      <c r="M431" s="107"/>
      <c r="N431" s="108"/>
      <c r="O431" s="107"/>
      <c r="P431" s="108"/>
      <c r="Q431" s="107"/>
      <c r="R431" s="107"/>
    </row>
    <row r="432" spans="1:18" ht="20.25">
      <c r="A432" s="92"/>
      <c r="B432" s="105"/>
      <c r="C432" s="119" t="s">
        <v>159</v>
      </c>
      <c r="D432" s="49"/>
      <c r="E432" s="53"/>
      <c r="F432" s="62" t="s">
        <v>54</v>
      </c>
      <c r="G432" s="109"/>
      <c r="H432" s="110"/>
      <c r="I432" s="109"/>
      <c r="J432" s="110"/>
      <c r="K432" s="109"/>
      <c r="L432" s="110"/>
      <c r="M432" s="109"/>
      <c r="N432" s="110"/>
      <c r="O432" s="109"/>
      <c r="P432" s="110"/>
      <c r="Q432" s="109"/>
      <c r="R432" s="109"/>
    </row>
    <row r="433" spans="1:18" ht="20.25">
      <c r="A433" s="258">
        <v>13</v>
      </c>
      <c r="B433" s="102" t="s">
        <v>70</v>
      </c>
      <c r="C433" s="120" t="s">
        <v>152</v>
      </c>
      <c r="D433" s="37">
        <v>5000</v>
      </c>
      <c r="E433" s="128" t="s">
        <v>39</v>
      </c>
      <c r="F433" s="91" t="s">
        <v>49</v>
      </c>
      <c r="G433" s="107"/>
      <c r="H433" s="108"/>
      <c r="I433" s="107"/>
      <c r="J433" s="108"/>
      <c r="K433" s="107"/>
      <c r="L433" s="108"/>
      <c r="M433" s="107"/>
      <c r="N433" s="108"/>
      <c r="O433" s="107"/>
      <c r="P433" s="108"/>
      <c r="Q433" s="107"/>
      <c r="R433" s="107"/>
    </row>
    <row r="434" spans="1:18" ht="20.25">
      <c r="A434" s="100"/>
      <c r="B434" s="103"/>
      <c r="C434" s="119" t="s">
        <v>153</v>
      </c>
      <c r="D434" s="113"/>
      <c r="E434" s="70"/>
      <c r="F434" s="62" t="s">
        <v>54</v>
      </c>
      <c r="G434" s="111"/>
      <c r="H434" s="112"/>
      <c r="I434" s="111"/>
      <c r="J434" s="112"/>
      <c r="K434" s="111"/>
      <c r="L434" s="112"/>
      <c r="M434" s="111"/>
      <c r="N434" s="112"/>
      <c r="O434" s="111"/>
      <c r="P434" s="112"/>
      <c r="Q434" s="111"/>
      <c r="R434" s="111"/>
    </row>
    <row r="435" spans="1:18" ht="20.25">
      <c r="A435" s="258">
        <v>14</v>
      </c>
      <c r="B435" s="102" t="s">
        <v>82</v>
      </c>
      <c r="C435" s="120" t="s">
        <v>224</v>
      </c>
      <c r="D435" s="37">
        <v>5000</v>
      </c>
      <c r="E435" s="128" t="s">
        <v>39</v>
      </c>
      <c r="F435" s="91" t="s">
        <v>49</v>
      </c>
      <c r="G435" s="107"/>
      <c r="H435" s="108"/>
      <c r="I435" s="107"/>
      <c r="J435" s="108"/>
      <c r="K435" s="107"/>
      <c r="L435" s="108"/>
      <c r="M435" s="107"/>
      <c r="N435" s="108"/>
      <c r="O435" s="107"/>
      <c r="P435" s="108"/>
      <c r="Q435" s="107"/>
      <c r="R435" s="107"/>
    </row>
    <row r="436" spans="1:18" ht="20.25">
      <c r="A436" s="100"/>
      <c r="B436" s="103"/>
      <c r="C436" s="119" t="s">
        <v>225</v>
      </c>
      <c r="D436" s="113"/>
      <c r="E436" s="70"/>
      <c r="F436" s="104" t="s">
        <v>54</v>
      </c>
      <c r="G436" s="111"/>
      <c r="H436" s="112"/>
      <c r="I436" s="111"/>
      <c r="J436" s="112"/>
      <c r="K436" s="111"/>
      <c r="L436" s="112"/>
      <c r="M436" s="111"/>
      <c r="N436" s="112"/>
      <c r="O436" s="111"/>
      <c r="P436" s="112"/>
      <c r="Q436" s="111"/>
      <c r="R436" s="111"/>
    </row>
    <row r="437" spans="1:18" ht="20.25">
      <c r="A437" s="258">
        <v>15</v>
      </c>
      <c r="B437" s="102" t="s">
        <v>83</v>
      </c>
      <c r="C437" s="120" t="s">
        <v>168</v>
      </c>
      <c r="D437" s="37">
        <v>2000</v>
      </c>
      <c r="E437" s="128" t="s">
        <v>39</v>
      </c>
      <c r="F437" s="91" t="s">
        <v>47</v>
      </c>
      <c r="G437" s="107"/>
      <c r="H437" s="108"/>
      <c r="I437" s="107"/>
      <c r="J437" s="108"/>
      <c r="K437" s="107"/>
      <c r="L437" s="108"/>
      <c r="M437" s="107"/>
      <c r="N437" s="108"/>
      <c r="O437" s="107"/>
      <c r="P437" s="108"/>
      <c r="Q437" s="107"/>
      <c r="R437" s="107"/>
    </row>
    <row r="438" spans="1:18" ht="20.25">
      <c r="A438" s="100"/>
      <c r="B438" s="103"/>
      <c r="C438" s="119" t="s">
        <v>418</v>
      </c>
      <c r="D438" s="113"/>
      <c r="E438" s="70"/>
      <c r="F438" s="104" t="s">
        <v>54</v>
      </c>
      <c r="G438" s="111"/>
      <c r="H438" s="112"/>
      <c r="I438" s="111"/>
      <c r="J438" s="112"/>
      <c r="K438" s="111"/>
      <c r="L438" s="112"/>
      <c r="M438" s="111"/>
      <c r="N438" s="112"/>
      <c r="O438" s="111"/>
      <c r="P438" s="112"/>
      <c r="Q438" s="111"/>
      <c r="R438" s="111"/>
    </row>
    <row r="439" spans="1:4" ht="20.25">
      <c r="A439" s="382" t="s">
        <v>473</v>
      </c>
      <c r="B439" s="383"/>
      <c r="C439" s="384"/>
      <c r="D439" s="243">
        <f>D395+D398+D400+D402+D407+D409+D411+D414+D424+D426+D428+D431+D433+D435+D437</f>
        <v>567640</v>
      </c>
    </row>
    <row r="440" spans="1:4" ht="20.25">
      <c r="A440" s="150"/>
      <c r="B440" s="150"/>
      <c r="C440" s="150"/>
      <c r="D440" s="74"/>
    </row>
    <row r="441" spans="1:4" ht="20.25">
      <c r="A441" s="150"/>
      <c r="B441" s="150"/>
      <c r="C441" s="150"/>
      <c r="D441" s="74"/>
    </row>
    <row r="442" spans="1:4" ht="20.25">
      <c r="A442" s="150"/>
      <c r="B442" s="150"/>
      <c r="C442" s="150"/>
      <c r="D442" s="74"/>
    </row>
    <row r="443" spans="1:4" ht="20.25">
      <c r="A443" s="150"/>
      <c r="B443" s="150"/>
      <c r="C443" s="150"/>
      <c r="D443" s="74"/>
    </row>
    <row r="444" spans="1:4" ht="20.25">
      <c r="A444" s="150"/>
      <c r="B444" s="150"/>
      <c r="C444" s="150"/>
      <c r="D444" s="74"/>
    </row>
    <row r="445" spans="1:18" ht="20.25" customHeight="1">
      <c r="A445" s="368">
        <v>40</v>
      </c>
      <c r="B445" s="368"/>
      <c r="C445" s="368"/>
      <c r="D445" s="368"/>
      <c r="E445" s="368"/>
      <c r="F445" s="368"/>
      <c r="G445" s="368"/>
      <c r="H445" s="368"/>
      <c r="I445" s="368"/>
      <c r="J445" s="368"/>
      <c r="K445" s="368"/>
      <c r="L445" s="368"/>
      <c r="M445" s="368"/>
      <c r="N445" s="368"/>
      <c r="O445" s="368"/>
      <c r="P445" s="368"/>
      <c r="Q445" s="368"/>
      <c r="R445" s="368"/>
    </row>
    <row r="446" spans="1:18" ht="20.25">
      <c r="A446" s="176"/>
      <c r="B446" s="180" t="s">
        <v>88</v>
      </c>
      <c r="C446" s="176"/>
      <c r="D446" s="176"/>
      <c r="E446" s="176"/>
      <c r="F446" s="201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</row>
    <row r="447" spans="1:18" ht="20.25">
      <c r="A447" s="80" t="s">
        <v>89</v>
      </c>
      <c r="B447" s="369" t="s">
        <v>3</v>
      </c>
      <c r="C447" s="369" t="s">
        <v>4</v>
      </c>
      <c r="D447" s="371" t="s">
        <v>19</v>
      </c>
      <c r="E447" s="371" t="s">
        <v>5</v>
      </c>
      <c r="F447" s="373" t="s">
        <v>25</v>
      </c>
      <c r="G447" s="396" t="s">
        <v>480</v>
      </c>
      <c r="H447" s="387"/>
      <c r="I447" s="388"/>
      <c r="J447" s="387" t="s">
        <v>686</v>
      </c>
      <c r="K447" s="387"/>
      <c r="L447" s="387"/>
      <c r="M447" s="387"/>
      <c r="N447" s="387"/>
      <c r="O447" s="387"/>
      <c r="P447" s="387"/>
      <c r="Q447" s="387"/>
      <c r="R447" s="388"/>
    </row>
    <row r="448" spans="1:18" ht="20.25">
      <c r="A448" s="81" t="s">
        <v>90</v>
      </c>
      <c r="B448" s="370"/>
      <c r="C448" s="370"/>
      <c r="D448" s="372"/>
      <c r="E448" s="372"/>
      <c r="F448" s="374"/>
      <c r="G448" s="50" t="s">
        <v>17</v>
      </c>
      <c r="H448" s="50" t="s">
        <v>16</v>
      </c>
      <c r="I448" s="50" t="s">
        <v>15</v>
      </c>
      <c r="J448" s="50" t="s">
        <v>14</v>
      </c>
      <c r="K448" s="50" t="s">
        <v>12</v>
      </c>
      <c r="L448" s="50" t="s">
        <v>13</v>
      </c>
      <c r="M448" s="50" t="s">
        <v>11</v>
      </c>
      <c r="N448" s="50" t="s">
        <v>10</v>
      </c>
      <c r="O448" s="50" t="s">
        <v>9</v>
      </c>
      <c r="P448" s="50" t="s">
        <v>8</v>
      </c>
      <c r="Q448" s="50" t="s">
        <v>6</v>
      </c>
      <c r="R448" s="50" t="s">
        <v>7</v>
      </c>
    </row>
    <row r="449" spans="1:18" ht="20.25">
      <c r="A449" s="261">
        <v>1</v>
      </c>
      <c r="B449" s="116" t="s">
        <v>56</v>
      </c>
      <c r="C449" s="319" t="s">
        <v>242</v>
      </c>
      <c r="D449" s="73">
        <v>416160</v>
      </c>
      <c r="E449" s="128" t="s">
        <v>39</v>
      </c>
      <c r="F449" s="91" t="s">
        <v>49</v>
      </c>
      <c r="G449" s="181"/>
      <c r="H449" s="175"/>
      <c r="I449" s="181"/>
      <c r="J449" s="175"/>
      <c r="K449" s="181"/>
      <c r="L449" s="175"/>
      <c r="M449" s="181"/>
      <c r="N449" s="175"/>
      <c r="O449" s="181"/>
      <c r="P449" s="175"/>
      <c r="Q449" s="181"/>
      <c r="R449" s="175"/>
    </row>
    <row r="450" spans="1:18" ht="20.25">
      <c r="A450" s="55"/>
      <c r="B450" s="342"/>
      <c r="C450" s="319" t="s">
        <v>282</v>
      </c>
      <c r="D450" s="263"/>
      <c r="E450" s="53"/>
      <c r="F450" s="62" t="s">
        <v>54</v>
      </c>
      <c r="G450" s="33"/>
      <c r="H450" s="64"/>
      <c r="I450" s="33"/>
      <c r="J450" s="64"/>
      <c r="K450" s="33"/>
      <c r="L450" s="64"/>
      <c r="M450" s="33"/>
      <c r="N450" s="64"/>
      <c r="O450" s="33"/>
      <c r="P450" s="64"/>
      <c r="Q450" s="33"/>
      <c r="R450" s="64"/>
    </row>
    <row r="451" spans="1:18" ht="20.25">
      <c r="A451" s="55"/>
      <c r="B451" s="342"/>
      <c r="C451" s="319" t="s">
        <v>345</v>
      </c>
      <c r="D451" s="263"/>
      <c r="E451" s="53"/>
      <c r="F451" s="62"/>
      <c r="G451" s="33"/>
      <c r="H451" s="64"/>
      <c r="I451" s="33"/>
      <c r="J451" s="64"/>
      <c r="K451" s="33"/>
      <c r="L451" s="64"/>
      <c r="M451" s="33"/>
      <c r="N451" s="64"/>
      <c r="O451" s="33"/>
      <c r="P451" s="64"/>
      <c r="Q451" s="33"/>
      <c r="R451" s="64"/>
    </row>
    <row r="452" spans="1:18" ht="21.75" customHeight="1">
      <c r="A452" s="251">
        <v>2</v>
      </c>
      <c r="B452" s="265" t="s">
        <v>57</v>
      </c>
      <c r="C452" s="120" t="s">
        <v>335</v>
      </c>
      <c r="D452" s="61">
        <v>42000</v>
      </c>
      <c r="E452" s="54" t="s">
        <v>39</v>
      </c>
      <c r="F452" s="91" t="s">
        <v>49</v>
      </c>
      <c r="G452" s="47"/>
      <c r="H452" s="85"/>
      <c r="I452" s="47"/>
      <c r="J452" s="85"/>
      <c r="K452" s="47"/>
      <c r="L452" s="85"/>
      <c r="M452" s="47"/>
      <c r="N452" s="85"/>
      <c r="O452" s="47"/>
      <c r="P452" s="85"/>
      <c r="Q452" s="47"/>
      <c r="R452" s="47"/>
    </row>
    <row r="453" spans="1:18" ht="22.5" customHeight="1">
      <c r="A453" s="51"/>
      <c r="B453" s="312"/>
      <c r="C453" s="119" t="s">
        <v>336</v>
      </c>
      <c r="D453" s="250"/>
      <c r="E453" s="71"/>
      <c r="F453" s="104" t="s">
        <v>54</v>
      </c>
      <c r="G453" s="52"/>
      <c r="H453" s="89"/>
      <c r="I453" s="52"/>
      <c r="J453" s="89"/>
      <c r="K453" s="52"/>
      <c r="L453" s="89"/>
      <c r="M453" s="52"/>
      <c r="N453" s="89"/>
      <c r="O453" s="52"/>
      <c r="P453" s="89"/>
      <c r="Q453" s="52"/>
      <c r="R453" s="52"/>
    </row>
    <row r="454" spans="1:18" ht="20.25">
      <c r="A454" s="251">
        <v>3</v>
      </c>
      <c r="B454" s="102" t="s">
        <v>59</v>
      </c>
      <c r="C454" s="120" t="s">
        <v>60</v>
      </c>
      <c r="D454" s="37">
        <v>222480</v>
      </c>
      <c r="E454" s="128" t="s">
        <v>39</v>
      </c>
      <c r="F454" s="91" t="s">
        <v>49</v>
      </c>
      <c r="G454" s="47"/>
      <c r="H454" s="85"/>
      <c r="I454" s="47"/>
      <c r="J454" s="85"/>
      <c r="K454" s="47"/>
      <c r="L454" s="85"/>
      <c r="M454" s="47"/>
      <c r="N454" s="85"/>
      <c r="O454" s="47"/>
      <c r="P454" s="85"/>
      <c r="Q454" s="47"/>
      <c r="R454" s="47"/>
    </row>
    <row r="455" spans="1:18" ht="20.25">
      <c r="A455" s="46"/>
      <c r="B455" s="105"/>
      <c r="C455" s="319" t="s">
        <v>345</v>
      </c>
      <c r="D455" s="49"/>
      <c r="E455" s="53"/>
      <c r="F455" s="62" t="s">
        <v>54</v>
      </c>
      <c r="G455" s="48"/>
      <c r="H455" s="87"/>
      <c r="I455" s="48"/>
      <c r="J455" s="87"/>
      <c r="K455" s="48"/>
      <c r="L455" s="87"/>
      <c r="M455" s="48"/>
      <c r="N455" s="87"/>
      <c r="O455" s="48"/>
      <c r="P455" s="87"/>
      <c r="Q455" s="48"/>
      <c r="R455" s="48"/>
    </row>
    <row r="456" spans="1:18" ht="20.25">
      <c r="A456" s="258">
        <v>4</v>
      </c>
      <c r="B456" s="168" t="s">
        <v>347</v>
      </c>
      <c r="C456" s="321" t="s">
        <v>350</v>
      </c>
      <c r="D456" s="61">
        <v>75000</v>
      </c>
      <c r="E456" s="54" t="s">
        <v>39</v>
      </c>
      <c r="F456" s="91" t="s">
        <v>49</v>
      </c>
      <c r="G456" s="36"/>
      <c r="H456" s="39"/>
      <c r="I456" s="36"/>
      <c r="J456" s="39"/>
      <c r="K456" s="36"/>
      <c r="L456" s="39"/>
      <c r="M456" s="36"/>
      <c r="N456" s="39"/>
      <c r="O456" s="36"/>
      <c r="P456" s="39"/>
      <c r="Q456" s="36"/>
      <c r="R456" s="36"/>
    </row>
    <row r="457" spans="1:18" ht="20.25">
      <c r="A457" s="106"/>
      <c r="B457" s="169" t="s">
        <v>348</v>
      </c>
      <c r="C457" s="322" t="s">
        <v>351</v>
      </c>
      <c r="D457" s="45"/>
      <c r="E457" s="49"/>
      <c r="F457" s="62" t="s">
        <v>54</v>
      </c>
      <c r="G457" s="40"/>
      <c r="H457" s="28"/>
      <c r="I457" s="40"/>
      <c r="J457" s="28"/>
      <c r="K457" s="40"/>
      <c r="L457" s="28"/>
      <c r="M457" s="40"/>
      <c r="N457" s="28"/>
      <c r="O457" s="40"/>
      <c r="P457" s="28"/>
      <c r="Q457" s="40"/>
      <c r="R457" s="40"/>
    </row>
    <row r="458" spans="1:18" ht="20.25">
      <c r="A458" s="106"/>
      <c r="B458" s="105" t="s">
        <v>349</v>
      </c>
      <c r="C458" s="322" t="s">
        <v>352</v>
      </c>
      <c r="D458" s="45"/>
      <c r="E458" s="35"/>
      <c r="F458" s="106"/>
      <c r="G458" s="40"/>
      <c r="H458" s="28"/>
      <c r="I458" s="40"/>
      <c r="J458" s="28"/>
      <c r="K458" s="40"/>
      <c r="L458" s="28"/>
      <c r="M458" s="40"/>
      <c r="N458" s="28"/>
      <c r="O458" s="40"/>
      <c r="P458" s="28"/>
      <c r="Q458" s="40"/>
      <c r="R458" s="40"/>
    </row>
    <row r="459" spans="1:18" ht="20.25">
      <c r="A459" s="34"/>
      <c r="B459" s="167"/>
      <c r="C459" s="322" t="s">
        <v>353</v>
      </c>
      <c r="D459" s="45"/>
      <c r="E459" s="35"/>
      <c r="F459" s="106"/>
      <c r="G459" s="40"/>
      <c r="H459" s="28"/>
      <c r="I459" s="40"/>
      <c r="J459" s="28"/>
      <c r="K459" s="40"/>
      <c r="L459" s="28"/>
      <c r="M459" s="40"/>
      <c r="N459" s="28"/>
      <c r="O459" s="40"/>
      <c r="P459" s="28"/>
      <c r="Q459" s="40"/>
      <c r="R459" s="40"/>
    </row>
    <row r="460" spans="1:18" ht="20.25">
      <c r="A460" s="34"/>
      <c r="B460" s="167"/>
      <c r="C460" s="322" t="s">
        <v>354</v>
      </c>
      <c r="D460" s="45"/>
      <c r="E460" s="35"/>
      <c r="F460" s="106"/>
      <c r="G460" s="40"/>
      <c r="H460" s="28"/>
      <c r="I460" s="40"/>
      <c r="J460" s="28"/>
      <c r="K460" s="40"/>
      <c r="L460" s="28"/>
      <c r="M460" s="40"/>
      <c r="N460" s="28"/>
      <c r="O460" s="40"/>
      <c r="P460" s="28"/>
      <c r="Q460" s="40"/>
      <c r="R460" s="40"/>
    </row>
    <row r="461" spans="1:18" ht="21" customHeight="1">
      <c r="A461" s="258">
        <v>5</v>
      </c>
      <c r="B461" s="102" t="s">
        <v>360</v>
      </c>
      <c r="C461" s="120" t="s">
        <v>273</v>
      </c>
      <c r="D461" s="37">
        <v>2000</v>
      </c>
      <c r="E461" s="128" t="s">
        <v>39</v>
      </c>
      <c r="F461" s="91" t="s">
        <v>49</v>
      </c>
      <c r="G461" s="107"/>
      <c r="H461" s="108"/>
      <c r="I461" s="107"/>
      <c r="J461" s="108"/>
      <c r="K461" s="107"/>
      <c r="L461" s="108"/>
      <c r="M461" s="107"/>
      <c r="N461" s="108"/>
      <c r="O461" s="107"/>
      <c r="P461" s="108"/>
      <c r="Q461" s="107"/>
      <c r="R461" s="107"/>
    </row>
    <row r="462" spans="1:18" ht="20.25">
      <c r="A462" s="92"/>
      <c r="B462" s="105" t="s">
        <v>361</v>
      </c>
      <c r="C462" s="118" t="s">
        <v>416</v>
      </c>
      <c r="D462" s="49"/>
      <c r="E462" s="53"/>
      <c r="F462" s="62" t="s">
        <v>54</v>
      </c>
      <c r="G462" s="109"/>
      <c r="H462" s="110"/>
      <c r="I462" s="109"/>
      <c r="J462" s="110"/>
      <c r="K462" s="109"/>
      <c r="L462" s="110"/>
      <c r="M462" s="109"/>
      <c r="N462" s="110"/>
      <c r="O462" s="109"/>
      <c r="P462" s="110"/>
      <c r="Q462" s="109"/>
      <c r="R462" s="109"/>
    </row>
    <row r="463" spans="1:18" ht="20.25">
      <c r="A463" s="258">
        <v>6</v>
      </c>
      <c r="B463" s="102" t="s">
        <v>181</v>
      </c>
      <c r="C463" s="120" t="s">
        <v>364</v>
      </c>
      <c r="D463" s="37">
        <v>3000</v>
      </c>
      <c r="E463" s="128" t="s">
        <v>39</v>
      </c>
      <c r="F463" s="91" t="s">
        <v>49</v>
      </c>
      <c r="G463" s="107"/>
      <c r="H463" s="108"/>
      <c r="I463" s="107"/>
      <c r="J463" s="108"/>
      <c r="K463" s="107"/>
      <c r="L463" s="108"/>
      <c r="M463" s="107"/>
      <c r="N463" s="108"/>
      <c r="O463" s="107"/>
      <c r="P463" s="108"/>
      <c r="Q463" s="107"/>
      <c r="R463" s="107"/>
    </row>
    <row r="464" spans="1:18" ht="20.25">
      <c r="A464" s="92"/>
      <c r="B464" s="105"/>
      <c r="C464" s="118" t="s">
        <v>417</v>
      </c>
      <c r="D464" s="49"/>
      <c r="E464" s="53"/>
      <c r="F464" s="62" t="s">
        <v>54</v>
      </c>
      <c r="G464" s="109"/>
      <c r="H464" s="110"/>
      <c r="I464" s="109"/>
      <c r="J464" s="110"/>
      <c r="K464" s="109"/>
      <c r="L464" s="110"/>
      <c r="M464" s="109"/>
      <c r="N464" s="110"/>
      <c r="O464" s="109"/>
      <c r="P464" s="110"/>
      <c r="Q464" s="109"/>
      <c r="R464" s="109"/>
    </row>
    <row r="465" spans="1:18" ht="20.25">
      <c r="A465" s="258">
        <v>7</v>
      </c>
      <c r="B465" s="102" t="s">
        <v>133</v>
      </c>
      <c r="C465" s="120" t="s">
        <v>65</v>
      </c>
      <c r="D465" s="37">
        <v>30000</v>
      </c>
      <c r="E465" s="128" t="s">
        <v>39</v>
      </c>
      <c r="F465" s="91" t="s">
        <v>49</v>
      </c>
      <c r="G465" s="107"/>
      <c r="H465" s="108"/>
      <c r="I465" s="107"/>
      <c r="J465" s="108"/>
      <c r="K465" s="107"/>
      <c r="L465" s="108"/>
      <c r="M465" s="107"/>
      <c r="N465" s="108"/>
      <c r="O465" s="107"/>
      <c r="P465" s="108"/>
      <c r="Q465" s="107"/>
      <c r="R465" s="107"/>
    </row>
    <row r="466" spans="1:18" ht="20.25">
      <c r="A466" s="92"/>
      <c r="B466" s="105" t="s">
        <v>620</v>
      </c>
      <c r="C466" s="118" t="s">
        <v>136</v>
      </c>
      <c r="D466" s="49"/>
      <c r="E466" s="53"/>
      <c r="F466" s="62" t="s">
        <v>54</v>
      </c>
      <c r="G466" s="109"/>
      <c r="H466" s="110"/>
      <c r="I466" s="109"/>
      <c r="J466" s="110"/>
      <c r="K466" s="109"/>
      <c r="L466" s="110"/>
      <c r="M466" s="109"/>
      <c r="N466" s="110"/>
      <c r="O466" s="109"/>
      <c r="P466" s="110"/>
      <c r="Q466" s="109"/>
      <c r="R466" s="109"/>
    </row>
    <row r="467" spans="1:18" ht="20.25">
      <c r="A467" s="100"/>
      <c r="B467" s="103" t="s">
        <v>615</v>
      </c>
      <c r="C467" s="119" t="s">
        <v>135</v>
      </c>
      <c r="D467" s="113"/>
      <c r="E467" s="70"/>
      <c r="F467" s="104"/>
      <c r="G467" s="111"/>
      <c r="H467" s="112"/>
      <c r="I467" s="111"/>
      <c r="J467" s="112"/>
      <c r="K467" s="111"/>
      <c r="L467" s="112"/>
      <c r="M467" s="111"/>
      <c r="N467" s="112"/>
      <c r="O467" s="111"/>
      <c r="P467" s="112"/>
      <c r="Q467" s="111"/>
      <c r="R467" s="111"/>
    </row>
    <row r="468" spans="1:18" ht="22.5" customHeight="1">
      <c r="A468" s="258">
        <v>8</v>
      </c>
      <c r="B468" s="102" t="s">
        <v>140</v>
      </c>
      <c r="C468" s="120" t="s">
        <v>141</v>
      </c>
      <c r="D468" s="37">
        <v>20000</v>
      </c>
      <c r="E468" s="128" t="s">
        <v>39</v>
      </c>
      <c r="F468" s="91" t="s">
        <v>49</v>
      </c>
      <c r="G468" s="107"/>
      <c r="H468" s="108"/>
      <c r="I468" s="107"/>
      <c r="J468" s="108"/>
      <c r="K468" s="107"/>
      <c r="L468" s="108"/>
      <c r="M468" s="107"/>
      <c r="N468" s="108"/>
      <c r="O468" s="107"/>
      <c r="P468" s="108"/>
      <c r="Q468" s="107"/>
      <c r="R468" s="107"/>
    </row>
    <row r="469" spans="1:18" ht="20.25">
      <c r="A469" s="100"/>
      <c r="B469" s="103"/>
      <c r="C469" s="119" t="s">
        <v>142</v>
      </c>
      <c r="D469" s="113"/>
      <c r="E469" s="70"/>
      <c r="F469" s="104" t="s">
        <v>54</v>
      </c>
      <c r="G469" s="111"/>
      <c r="H469" s="112"/>
      <c r="I469" s="111"/>
      <c r="J469" s="112"/>
      <c r="K469" s="111"/>
      <c r="L469" s="112"/>
      <c r="M469" s="111"/>
      <c r="N469" s="112"/>
      <c r="O469" s="111"/>
      <c r="P469" s="112"/>
      <c r="Q469" s="111"/>
      <c r="R469" s="111"/>
    </row>
    <row r="470" spans="1:18" ht="24" customHeight="1">
      <c r="A470" s="258">
        <v>9</v>
      </c>
      <c r="B470" s="102" t="s">
        <v>183</v>
      </c>
      <c r="C470" s="120" t="s">
        <v>223</v>
      </c>
      <c r="D470" s="37">
        <v>20000</v>
      </c>
      <c r="E470" s="128" t="s">
        <v>39</v>
      </c>
      <c r="F470" s="91" t="s">
        <v>49</v>
      </c>
      <c r="G470" s="107"/>
      <c r="H470" s="108"/>
      <c r="I470" s="107"/>
      <c r="J470" s="108"/>
      <c r="K470" s="107"/>
      <c r="L470" s="108"/>
      <c r="M470" s="107"/>
      <c r="N470" s="108"/>
      <c r="O470" s="107"/>
      <c r="P470" s="108"/>
      <c r="Q470" s="107"/>
      <c r="R470" s="107"/>
    </row>
    <row r="471" spans="1:18" ht="20.25">
      <c r="A471" s="100"/>
      <c r="B471" s="103"/>
      <c r="C471" s="119" t="s">
        <v>278</v>
      </c>
      <c r="D471" s="113"/>
      <c r="E471" s="70"/>
      <c r="F471" s="104" t="s">
        <v>54</v>
      </c>
      <c r="G471" s="111"/>
      <c r="H471" s="112"/>
      <c r="I471" s="111"/>
      <c r="J471" s="112"/>
      <c r="K471" s="111"/>
      <c r="L471" s="112"/>
      <c r="M471" s="111"/>
      <c r="N471" s="112"/>
      <c r="O471" s="111"/>
      <c r="P471" s="112"/>
      <c r="Q471" s="111"/>
      <c r="R471" s="111"/>
    </row>
    <row r="472" spans="1:18" ht="20.25">
      <c r="A472" s="368">
        <v>41</v>
      </c>
      <c r="B472" s="368"/>
      <c r="C472" s="368"/>
      <c r="D472" s="368"/>
      <c r="E472" s="368"/>
      <c r="F472" s="368"/>
      <c r="G472" s="368"/>
      <c r="H472" s="368"/>
      <c r="I472" s="368"/>
      <c r="J472" s="368"/>
      <c r="K472" s="368"/>
      <c r="L472" s="368"/>
      <c r="M472" s="368"/>
      <c r="N472" s="368"/>
      <c r="O472" s="368"/>
      <c r="P472" s="368"/>
      <c r="Q472" s="368"/>
      <c r="R472" s="368"/>
    </row>
    <row r="473" spans="1:18" ht="20.25">
      <c r="A473" s="176"/>
      <c r="B473" s="180" t="s">
        <v>88</v>
      </c>
      <c r="C473" s="176"/>
      <c r="D473" s="176"/>
      <c r="E473" s="176"/>
      <c r="F473" s="201"/>
      <c r="G473" s="176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</row>
    <row r="474" spans="1:18" ht="20.25" customHeight="1">
      <c r="A474" s="80" t="s">
        <v>89</v>
      </c>
      <c r="B474" s="369" t="s">
        <v>3</v>
      </c>
      <c r="C474" s="369" t="s">
        <v>4</v>
      </c>
      <c r="D474" s="371" t="s">
        <v>19</v>
      </c>
      <c r="E474" s="371" t="s">
        <v>5</v>
      </c>
      <c r="F474" s="373" t="s">
        <v>25</v>
      </c>
      <c r="G474" s="396" t="s">
        <v>480</v>
      </c>
      <c r="H474" s="387"/>
      <c r="I474" s="388"/>
      <c r="J474" s="387" t="s">
        <v>686</v>
      </c>
      <c r="K474" s="387"/>
      <c r="L474" s="387"/>
      <c r="M474" s="387"/>
      <c r="N474" s="387"/>
      <c r="O474" s="387"/>
      <c r="P474" s="387"/>
      <c r="Q474" s="387"/>
      <c r="R474" s="388"/>
    </row>
    <row r="475" spans="1:18" ht="20.25">
      <c r="A475" s="81" t="s">
        <v>90</v>
      </c>
      <c r="B475" s="370"/>
      <c r="C475" s="370"/>
      <c r="D475" s="372"/>
      <c r="E475" s="372"/>
      <c r="F475" s="374"/>
      <c r="G475" s="50" t="s">
        <v>17</v>
      </c>
      <c r="H475" s="50" t="s">
        <v>16</v>
      </c>
      <c r="I475" s="50" t="s">
        <v>15</v>
      </c>
      <c r="J475" s="50" t="s">
        <v>14</v>
      </c>
      <c r="K475" s="50" t="s">
        <v>12</v>
      </c>
      <c r="L475" s="50" t="s">
        <v>13</v>
      </c>
      <c r="M475" s="50" t="s">
        <v>11</v>
      </c>
      <c r="N475" s="50" t="s">
        <v>10</v>
      </c>
      <c r="O475" s="50" t="s">
        <v>9</v>
      </c>
      <c r="P475" s="50" t="s">
        <v>8</v>
      </c>
      <c r="Q475" s="50" t="s">
        <v>6</v>
      </c>
      <c r="R475" s="50" t="s">
        <v>7</v>
      </c>
    </row>
    <row r="476" spans="1:18" ht="20.25">
      <c r="A476" s="258">
        <v>10</v>
      </c>
      <c r="B476" s="102" t="s">
        <v>274</v>
      </c>
      <c r="C476" s="120" t="s">
        <v>149</v>
      </c>
      <c r="D476" s="37">
        <v>2000</v>
      </c>
      <c r="E476" s="128" t="s">
        <v>39</v>
      </c>
      <c r="F476" s="91" t="s">
        <v>49</v>
      </c>
      <c r="G476" s="107"/>
      <c r="H476" s="108"/>
      <c r="I476" s="107"/>
      <c r="J476" s="108"/>
      <c r="K476" s="107"/>
      <c r="L476" s="108"/>
      <c r="M476" s="107"/>
      <c r="N476" s="108"/>
      <c r="O476" s="107"/>
      <c r="P476" s="108"/>
      <c r="Q476" s="107"/>
      <c r="R476" s="107"/>
    </row>
    <row r="477" spans="1:18" ht="20.25">
      <c r="A477" s="100"/>
      <c r="B477" s="103"/>
      <c r="C477" s="119" t="s">
        <v>325</v>
      </c>
      <c r="D477" s="113"/>
      <c r="E477" s="70"/>
      <c r="F477" s="104" t="s">
        <v>54</v>
      </c>
      <c r="G477" s="111"/>
      <c r="H477" s="112"/>
      <c r="I477" s="111"/>
      <c r="J477" s="112"/>
      <c r="K477" s="111"/>
      <c r="L477" s="112"/>
      <c r="M477" s="111"/>
      <c r="N477" s="112"/>
      <c r="O477" s="111"/>
      <c r="P477" s="112"/>
      <c r="Q477" s="111"/>
      <c r="R477" s="111"/>
    </row>
    <row r="478" spans="1:18" ht="20.25" customHeight="1">
      <c r="A478" s="258">
        <v>11</v>
      </c>
      <c r="B478" s="102" t="s">
        <v>70</v>
      </c>
      <c r="C478" s="120" t="s">
        <v>152</v>
      </c>
      <c r="D478" s="37">
        <v>10000</v>
      </c>
      <c r="E478" s="128" t="s">
        <v>39</v>
      </c>
      <c r="F478" s="91" t="s">
        <v>49</v>
      </c>
      <c r="G478" s="107"/>
      <c r="H478" s="108"/>
      <c r="I478" s="107"/>
      <c r="J478" s="108"/>
      <c r="K478" s="107"/>
      <c r="L478" s="108"/>
      <c r="M478" s="107"/>
      <c r="N478" s="108"/>
      <c r="O478" s="107"/>
      <c r="P478" s="108"/>
      <c r="Q478" s="107"/>
      <c r="R478" s="107"/>
    </row>
    <row r="479" spans="1:18" ht="20.25">
      <c r="A479" s="100"/>
      <c r="B479" s="103"/>
      <c r="C479" s="119" t="s">
        <v>153</v>
      </c>
      <c r="D479" s="113"/>
      <c r="E479" s="70"/>
      <c r="F479" s="104" t="s">
        <v>54</v>
      </c>
      <c r="G479" s="111"/>
      <c r="H479" s="112"/>
      <c r="I479" s="111"/>
      <c r="J479" s="112"/>
      <c r="K479" s="111"/>
      <c r="L479" s="112"/>
      <c r="M479" s="111"/>
      <c r="N479" s="112"/>
      <c r="O479" s="111"/>
      <c r="P479" s="112"/>
      <c r="Q479" s="111"/>
      <c r="R479" s="111"/>
    </row>
    <row r="480" spans="1:18" ht="20.25">
      <c r="A480" s="258">
        <v>12</v>
      </c>
      <c r="B480" s="102" t="s">
        <v>157</v>
      </c>
      <c r="C480" s="120" t="s">
        <v>158</v>
      </c>
      <c r="D480" s="37">
        <v>20000</v>
      </c>
      <c r="E480" s="128" t="s">
        <v>39</v>
      </c>
      <c r="F480" s="91" t="s">
        <v>49</v>
      </c>
      <c r="G480" s="107"/>
      <c r="H480" s="108"/>
      <c r="I480" s="107"/>
      <c r="J480" s="108"/>
      <c r="K480" s="107"/>
      <c r="L480" s="108"/>
      <c r="M480" s="107"/>
      <c r="N480" s="108"/>
      <c r="O480" s="107"/>
      <c r="P480" s="108"/>
      <c r="Q480" s="107"/>
      <c r="R480" s="107"/>
    </row>
    <row r="481" spans="1:18" ht="20.25">
      <c r="A481" s="100"/>
      <c r="B481" s="103"/>
      <c r="C481" s="119" t="s">
        <v>159</v>
      </c>
      <c r="D481" s="113"/>
      <c r="E481" s="70"/>
      <c r="F481" s="104" t="s">
        <v>54</v>
      </c>
      <c r="G481" s="111"/>
      <c r="H481" s="112"/>
      <c r="I481" s="111"/>
      <c r="J481" s="112"/>
      <c r="K481" s="111"/>
      <c r="L481" s="112"/>
      <c r="M481" s="111"/>
      <c r="N481" s="112"/>
      <c r="O481" s="111"/>
      <c r="P481" s="112"/>
      <c r="Q481" s="111"/>
      <c r="R481" s="111"/>
    </row>
    <row r="482" spans="1:18" ht="20.25">
      <c r="A482" s="258">
        <v>13</v>
      </c>
      <c r="B482" s="332" t="s">
        <v>82</v>
      </c>
      <c r="C482" s="355" t="s">
        <v>224</v>
      </c>
      <c r="D482" s="37">
        <v>5000</v>
      </c>
      <c r="E482" s="128" t="s">
        <v>39</v>
      </c>
      <c r="F482" s="91" t="s">
        <v>49</v>
      </c>
      <c r="G482" s="107"/>
      <c r="H482" s="108"/>
      <c r="I482" s="107"/>
      <c r="J482" s="108"/>
      <c r="K482" s="107"/>
      <c r="L482" s="108"/>
      <c r="M482" s="107"/>
      <c r="N482" s="108"/>
      <c r="O482" s="107"/>
      <c r="P482" s="108"/>
      <c r="Q482" s="107"/>
      <c r="R482" s="107"/>
    </row>
    <row r="483" spans="1:18" ht="20.25">
      <c r="A483" s="100"/>
      <c r="B483" s="270"/>
      <c r="C483" s="356" t="s">
        <v>283</v>
      </c>
      <c r="D483" s="113"/>
      <c r="E483" s="70"/>
      <c r="F483" s="104" t="s">
        <v>54</v>
      </c>
      <c r="G483" s="111"/>
      <c r="H483" s="112"/>
      <c r="I483" s="111"/>
      <c r="J483" s="112"/>
      <c r="K483" s="111"/>
      <c r="L483" s="112"/>
      <c r="M483" s="111"/>
      <c r="N483" s="112"/>
      <c r="O483" s="111"/>
      <c r="P483" s="112"/>
      <c r="Q483" s="111"/>
      <c r="R483" s="111"/>
    </row>
    <row r="484" spans="1:18" ht="18.75" customHeight="1">
      <c r="A484" s="258">
        <v>14</v>
      </c>
      <c r="B484" s="102" t="s">
        <v>83</v>
      </c>
      <c r="C484" s="120" t="s">
        <v>168</v>
      </c>
      <c r="D484" s="37">
        <v>3000</v>
      </c>
      <c r="E484" s="128" t="s">
        <v>39</v>
      </c>
      <c r="F484" s="91" t="s">
        <v>49</v>
      </c>
      <c r="G484" s="107"/>
      <c r="H484" s="108"/>
      <c r="I484" s="107"/>
      <c r="J484" s="108"/>
      <c r="K484" s="107"/>
      <c r="L484" s="108"/>
      <c r="M484" s="107"/>
      <c r="N484" s="108"/>
      <c r="O484" s="107"/>
      <c r="P484" s="108"/>
      <c r="Q484" s="107"/>
      <c r="R484" s="107"/>
    </row>
    <row r="485" spans="1:18" ht="18.75" customHeight="1">
      <c r="A485" s="100"/>
      <c r="B485" s="103"/>
      <c r="C485" s="119" t="s">
        <v>418</v>
      </c>
      <c r="D485" s="113"/>
      <c r="E485" s="70"/>
      <c r="F485" s="104" t="s">
        <v>54</v>
      </c>
      <c r="G485" s="111"/>
      <c r="H485" s="112"/>
      <c r="I485" s="111"/>
      <c r="J485" s="112"/>
      <c r="K485" s="111"/>
      <c r="L485" s="112"/>
      <c r="M485" s="111"/>
      <c r="N485" s="112"/>
      <c r="O485" s="111"/>
      <c r="P485" s="112"/>
      <c r="Q485" s="111"/>
      <c r="R485" s="111"/>
    </row>
    <row r="486" spans="1:4" ht="18.75" customHeight="1">
      <c r="A486" s="382" t="s">
        <v>668</v>
      </c>
      <c r="B486" s="383"/>
      <c r="C486" s="384"/>
      <c r="D486" s="243">
        <f>D449+D452+D454+D456+D461+D463+D465+D468+D470+D476+D478+D480+D482+D484</f>
        <v>870640</v>
      </c>
    </row>
    <row r="487" spans="1:4" ht="17.25" customHeight="1">
      <c r="A487" s="150"/>
      <c r="B487" s="150"/>
      <c r="C487" s="150"/>
      <c r="D487" s="74"/>
    </row>
    <row r="488" spans="1:18" ht="20.25">
      <c r="A488" s="176"/>
      <c r="B488" s="180" t="s">
        <v>440</v>
      </c>
      <c r="C488" s="176"/>
      <c r="D488" s="176"/>
      <c r="E488" s="176"/>
      <c r="F488" s="201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</row>
    <row r="489" spans="1:18" ht="18" customHeight="1">
      <c r="A489" s="80" t="s">
        <v>89</v>
      </c>
      <c r="B489" s="369" t="s">
        <v>3</v>
      </c>
      <c r="C489" s="369" t="s">
        <v>4</v>
      </c>
      <c r="D489" s="371" t="s">
        <v>19</v>
      </c>
      <c r="E489" s="371" t="s">
        <v>5</v>
      </c>
      <c r="F489" s="373" t="s">
        <v>25</v>
      </c>
      <c r="G489" s="396" t="s">
        <v>480</v>
      </c>
      <c r="H489" s="387"/>
      <c r="I489" s="388"/>
      <c r="J489" s="387" t="s">
        <v>686</v>
      </c>
      <c r="K489" s="387"/>
      <c r="L489" s="387"/>
      <c r="M489" s="387"/>
      <c r="N489" s="387"/>
      <c r="O489" s="387"/>
      <c r="P489" s="387"/>
      <c r="Q489" s="387"/>
      <c r="R489" s="388"/>
    </row>
    <row r="490" spans="1:18" ht="20.25">
      <c r="A490" s="81" t="s">
        <v>90</v>
      </c>
      <c r="B490" s="370"/>
      <c r="C490" s="370"/>
      <c r="D490" s="372"/>
      <c r="E490" s="372"/>
      <c r="F490" s="374"/>
      <c r="G490" s="50" t="s">
        <v>17</v>
      </c>
      <c r="H490" s="50" t="s">
        <v>16</v>
      </c>
      <c r="I490" s="50" t="s">
        <v>15</v>
      </c>
      <c r="J490" s="50" t="s">
        <v>14</v>
      </c>
      <c r="K490" s="50" t="s">
        <v>12</v>
      </c>
      <c r="L490" s="50" t="s">
        <v>13</v>
      </c>
      <c r="M490" s="50" t="s">
        <v>11</v>
      </c>
      <c r="N490" s="50" t="s">
        <v>10</v>
      </c>
      <c r="O490" s="50" t="s">
        <v>9</v>
      </c>
      <c r="P490" s="50" t="s">
        <v>8</v>
      </c>
      <c r="Q490" s="50" t="s">
        <v>6</v>
      </c>
      <c r="R490" s="50" t="s">
        <v>7</v>
      </c>
    </row>
    <row r="491" spans="1:18" ht="18.75" customHeight="1">
      <c r="A491" s="261">
        <v>1</v>
      </c>
      <c r="B491" s="116" t="s">
        <v>56</v>
      </c>
      <c r="C491" s="319" t="s">
        <v>242</v>
      </c>
      <c r="D491" s="73">
        <v>495120</v>
      </c>
      <c r="E491" s="128" t="s">
        <v>39</v>
      </c>
      <c r="F491" s="91" t="s">
        <v>47</v>
      </c>
      <c r="G491" s="181"/>
      <c r="H491" s="175"/>
      <c r="I491" s="181"/>
      <c r="J491" s="175"/>
      <c r="K491" s="181"/>
      <c r="L491" s="175"/>
      <c r="M491" s="181"/>
      <c r="N491" s="175"/>
      <c r="O491" s="181"/>
      <c r="P491" s="175"/>
      <c r="Q491" s="181"/>
      <c r="R491" s="175"/>
    </row>
    <row r="492" spans="1:18" ht="20.25">
      <c r="A492" s="55"/>
      <c r="B492" s="342"/>
      <c r="C492" s="319" t="s">
        <v>442</v>
      </c>
      <c r="D492" s="263"/>
      <c r="E492" s="53"/>
      <c r="F492" s="62" t="s">
        <v>441</v>
      </c>
      <c r="G492" s="33"/>
      <c r="H492" s="64"/>
      <c r="I492" s="33"/>
      <c r="J492" s="64"/>
      <c r="K492" s="33"/>
      <c r="L492" s="64"/>
      <c r="M492" s="33"/>
      <c r="N492" s="64"/>
      <c r="O492" s="33"/>
      <c r="P492" s="64"/>
      <c r="Q492" s="33"/>
      <c r="R492" s="64"/>
    </row>
    <row r="493" spans="1:18" ht="17.25" customHeight="1">
      <c r="A493" s="55"/>
      <c r="B493" s="342"/>
      <c r="C493" s="319" t="s">
        <v>345</v>
      </c>
      <c r="D493" s="263"/>
      <c r="E493" s="53"/>
      <c r="F493" s="62"/>
      <c r="G493" s="33"/>
      <c r="H493" s="64"/>
      <c r="I493" s="33"/>
      <c r="J493" s="64"/>
      <c r="K493" s="33"/>
      <c r="L493" s="64"/>
      <c r="M493" s="33"/>
      <c r="N493" s="64"/>
      <c r="O493" s="33"/>
      <c r="P493" s="64"/>
      <c r="Q493" s="33"/>
      <c r="R493" s="64"/>
    </row>
    <row r="494" spans="1:18" ht="20.25">
      <c r="A494" s="258">
        <v>2</v>
      </c>
      <c r="B494" s="102" t="s">
        <v>123</v>
      </c>
      <c r="C494" s="120" t="s">
        <v>628</v>
      </c>
      <c r="D494" s="37">
        <v>12780</v>
      </c>
      <c r="E494" s="128" t="s">
        <v>39</v>
      </c>
      <c r="F494" s="91" t="s">
        <v>47</v>
      </c>
      <c r="G494" s="107"/>
      <c r="H494" s="108"/>
      <c r="I494" s="107"/>
      <c r="J494" s="108"/>
      <c r="K494" s="107"/>
      <c r="L494" s="108"/>
      <c r="M494" s="107"/>
      <c r="N494" s="108"/>
      <c r="O494" s="107"/>
      <c r="P494" s="108"/>
      <c r="Q494" s="107"/>
      <c r="R494" s="107"/>
    </row>
    <row r="495" spans="1:18" ht="20.25">
      <c r="A495" s="100"/>
      <c r="B495" s="152"/>
      <c r="C495" s="119" t="s">
        <v>186</v>
      </c>
      <c r="D495" s="113"/>
      <c r="E495" s="71"/>
      <c r="F495" s="104" t="s">
        <v>441</v>
      </c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1:18" ht="20.25">
      <c r="A496" s="251">
        <v>3</v>
      </c>
      <c r="B496" s="102" t="s">
        <v>59</v>
      </c>
      <c r="C496" s="120" t="s">
        <v>630</v>
      </c>
      <c r="D496" s="37">
        <v>108000</v>
      </c>
      <c r="E496" s="128" t="s">
        <v>39</v>
      </c>
      <c r="F496" s="91" t="s">
        <v>47</v>
      </c>
      <c r="G496" s="47"/>
      <c r="H496" s="85"/>
      <c r="I496" s="47"/>
      <c r="J496" s="85"/>
      <c r="K496" s="47"/>
      <c r="L496" s="85"/>
      <c r="M496" s="47"/>
      <c r="N496" s="85"/>
      <c r="O496" s="47"/>
      <c r="P496" s="85"/>
      <c r="Q496" s="47"/>
      <c r="R496" s="47"/>
    </row>
    <row r="497" spans="1:18" ht="20.25">
      <c r="A497" s="46"/>
      <c r="B497" s="105"/>
      <c r="C497" s="119" t="s">
        <v>629</v>
      </c>
      <c r="D497" s="49"/>
      <c r="E497" s="53"/>
      <c r="F497" s="62" t="s">
        <v>441</v>
      </c>
      <c r="G497" s="48"/>
      <c r="H497" s="87"/>
      <c r="I497" s="48"/>
      <c r="J497" s="87"/>
      <c r="K497" s="48"/>
      <c r="L497" s="87"/>
      <c r="M497" s="48"/>
      <c r="N497" s="87"/>
      <c r="O497" s="48"/>
      <c r="P497" s="87"/>
      <c r="Q497" s="48"/>
      <c r="R497" s="48"/>
    </row>
    <row r="498" spans="1:18" ht="20.25">
      <c r="A498" s="344">
        <v>4</v>
      </c>
      <c r="B498" s="345" t="s">
        <v>129</v>
      </c>
      <c r="C498" s="182" t="s">
        <v>130</v>
      </c>
      <c r="D498" s="346">
        <v>12000</v>
      </c>
      <c r="E498" s="357" t="s">
        <v>39</v>
      </c>
      <c r="F498" s="348" t="s">
        <v>47</v>
      </c>
      <c r="G498" s="183"/>
      <c r="H498" s="184"/>
      <c r="I498" s="183"/>
      <c r="J498" s="184"/>
      <c r="K498" s="183"/>
      <c r="L498" s="184"/>
      <c r="M498" s="183"/>
      <c r="N498" s="184"/>
      <c r="O498" s="183"/>
      <c r="P498" s="184"/>
      <c r="Q498" s="183"/>
      <c r="R498" s="183"/>
    </row>
    <row r="499" spans="1:18" ht="20.25">
      <c r="A499" s="145"/>
      <c r="B499" s="105"/>
      <c r="C499" s="122"/>
      <c r="D499" s="86"/>
      <c r="E499" s="53"/>
      <c r="F499" s="77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</row>
    <row r="500" spans="1:18" ht="20.25">
      <c r="A500" s="145"/>
      <c r="B500" s="105"/>
      <c r="C500" s="122"/>
      <c r="D500" s="86"/>
      <c r="E500" s="53"/>
      <c r="F500" s="77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</row>
    <row r="501" spans="1:18" ht="20.25" customHeight="1">
      <c r="A501" s="368">
        <v>42</v>
      </c>
      <c r="B501" s="368"/>
      <c r="C501" s="368"/>
      <c r="D501" s="368"/>
      <c r="E501" s="368"/>
      <c r="F501" s="368"/>
      <c r="G501" s="368"/>
      <c r="H501" s="368"/>
      <c r="I501" s="368"/>
      <c r="J501" s="368"/>
      <c r="K501" s="368"/>
      <c r="L501" s="368"/>
      <c r="M501" s="368"/>
      <c r="N501" s="368"/>
      <c r="O501" s="368"/>
      <c r="P501" s="368"/>
      <c r="Q501" s="368"/>
      <c r="R501" s="368"/>
    </row>
    <row r="502" spans="1:18" ht="21.75" customHeight="1">
      <c r="A502" s="176"/>
      <c r="B502" s="180" t="s">
        <v>502</v>
      </c>
      <c r="C502" s="176"/>
      <c r="D502" s="176"/>
      <c r="E502" s="176"/>
      <c r="F502" s="201"/>
      <c r="G502" s="176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</row>
    <row r="503" spans="1:18" ht="20.25">
      <c r="A503" s="80" t="s">
        <v>89</v>
      </c>
      <c r="B503" s="369" t="s">
        <v>3</v>
      </c>
      <c r="C503" s="369" t="s">
        <v>4</v>
      </c>
      <c r="D503" s="371" t="s">
        <v>19</v>
      </c>
      <c r="E503" s="371" t="s">
        <v>5</v>
      </c>
      <c r="F503" s="373" t="s">
        <v>25</v>
      </c>
      <c r="G503" s="396" t="s">
        <v>480</v>
      </c>
      <c r="H503" s="387"/>
      <c r="I503" s="388"/>
      <c r="J503" s="387" t="s">
        <v>686</v>
      </c>
      <c r="K503" s="387"/>
      <c r="L503" s="387"/>
      <c r="M503" s="387"/>
      <c r="N503" s="387"/>
      <c r="O503" s="387"/>
      <c r="P503" s="387"/>
      <c r="Q503" s="387"/>
      <c r="R503" s="388"/>
    </row>
    <row r="504" spans="1:18" ht="20.25">
      <c r="A504" s="81" t="s">
        <v>90</v>
      </c>
      <c r="B504" s="370"/>
      <c r="C504" s="370"/>
      <c r="D504" s="372"/>
      <c r="E504" s="372"/>
      <c r="F504" s="374"/>
      <c r="G504" s="50" t="s">
        <v>17</v>
      </c>
      <c r="H504" s="50" t="s">
        <v>16</v>
      </c>
      <c r="I504" s="50" t="s">
        <v>15</v>
      </c>
      <c r="J504" s="50" t="s">
        <v>14</v>
      </c>
      <c r="K504" s="50" t="s">
        <v>12</v>
      </c>
      <c r="L504" s="50" t="s">
        <v>13</v>
      </c>
      <c r="M504" s="50" t="s">
        <v>11</v>
      </c>
      <c r="N504" s="50" t="s">
        <v>10</v>
      </c>
      <c r="O504" s="50" t="s">
        <v>9</v>
      </c>
      <c r="P504" s="50" t="s">
        <v>8</v>
      </c>
      <c r="Q504" s="50" t="s">
        <v>6</v>
      </c>
      <c r="R504" s="50" t="s">
        <v>7</v>
      </c>
    </row>
    <row r="505" spans="1:18" ht="20.25">
      <c r="A505" s="258">
        <v>5</v>
      </c>
      <c r="B505" s="168" t="s">
        <v>347</v>
      </c>
      <c r="C505" s="321" t="s">
        <v>350</v>
      </c>
      <c r="D505" s="61">
        <v>61000</v>
      </c>
      <c r="E505" s="54" t="s">
        <v>39</v>
      </c>
      <c r="F505" s="91" t="s">
        <v>47</v>
      </c>
      <c r="G505" s="36"/>
      <c r="H505" s="39"/>
      <c r="I505" s="36"/>
      <c r="J505" s="39"/>
      <c r="K505" s="36"/>
      <c r="L505" s="39"/>
      <c r="M505" s="36"/>
      <c r="N505" s="39"/>
      <c r="O505" s="36"/>
      <c r="P505" s="39"/>
      <c r="Q505" s="36"/>
      <c r="R505" s="36"/>
    </row>
    <row r="506" spans="1:18" ht="20.25">
      <c r="A506" s="106"/>
      <c r="B506" s="169" t="s">
        <v>348</v>
      </c>
      <c r="C506" s="322" t="s">
        <v>351</v>
      </c>
      <c r="D506" s="45"/>
      <c r="E506" s="49"/>
      <c r="F506" s="62" t="s">
        <v>441</v>
      </c>
      <c r="G506" s="40"/>
      <c r="H506" s="28"/>
      <c r="I506" s="40"/>
      <c r="J506" s="28"/>
      <c r="K506" s="40"/>
      <c r="L506" s="28"/>
      <c r="M506" s="40"/>
      <c r="N506" s="28"/>
      <c r="O506" s="40"/>
      <c r="P506" s="28"/>
      <c r="Q506" s="40"/>
      <c r="R506" s="40"/>
    </row>
    <row r="507" spans="1:18" ht="20.25">
      <c r="A507" s="106"/>
      <c r="B507" s="105" t="s">
        <v>349</v>
      </c>
      <c r="C507" s="322" t="s">
        <v>352</v>
      </c>
      <c r="D507" s="45"/>
      <c r="E507" s="35"/>
      <c r="F507" s="106"/>
      <c r="G507" s="40"/>
      <c r="H507" s="28"/>
      <c r="I507" s="40"/>
      <c r="J507" s="28"/>
      <c r="K507" s="40"/>
      <c r="L507" s="28"/>
      <c r="M507" s="40"/>
      <c r="N507" s="28"/>
      <c r="O507" s="40"/>
      <c r="P507" s="28"/>
      <c r="Q507" s="40"/>
      <c r="R507" s="40"/>
    </row>
    <row r="508" spans="1:18" ht="17.25" customHeight="1">
      <c r="A508" s="34"/>
      <c r="B508" s="167"/>
      <c r="C508" s="322" t="s">
        <v>353</v>
      </c>
      <c r="D508" s="45"/>
      <c r="E508" s="35"/>
      <c r="F508" s="106"/>
      <c r="G508" s="40"/>
      <c r="H508" s="28"/>
      <c r="I508" s="40"/>
      <c r="J508" s="28"/>
      <c r="K508" s="40"/>
      <c r="L508" s="28"/>
      <c r="M508" s="40"/>
      <c r="N508" s="28"/>
      <c r="O508" s="40"/>
      <c r="P508" s="28"/>
      <c r="Q508" s="40"/>
      <c r="R508" s="40"/>
    </row>
    <row r="509" spans="1:18" ht="20.25">
      <c r="A509" s="34"/>
      <c r="B509" s="167"/>
      <c r="C509" s="322" t="s">
        <v>354</v>
      </c>
      <c r="D509" s="45"/>
      <c r="E509" s="35"/>
      <c r="F509" s="106"/>
      <c r="G509" s="40"/>
      <c r="H509" s="28"/>
      <c r="I509" s="40"/>
      <c r="J509" s="28"/>
      <c r="K509" s="40"/>
      <c r="L509" s="28"/>
      <c r="M509" s="40"/>
      <c r="N509" s="28"/>
      <c r="O509" s="40"/>
      <c r="P509" s="28"/>
      <c r="Q509" s="40"/>
      <c r="R509" s="40"/>
    </row>
    <row r="510" spans="1:18" ht="20.25">
      <c r="A510" s="34"/>
      <c r="B510" s="167"/>
      <c r="C510" s="322"/>
      <c r="D510" s="45"/>
      <c r="E510" s="35"/>
      <c r="F510" s="106"/>
      <c r="G510" s="40"/>
      <c r="H510" s="28"/>
      <c r="I510" s="40"/>
      <c r="J510" s="28"/>
      <c r="K510" s="40"/>
      <c r="L510" s="28"/>
      <c r="M510" s="40"/>
      <c r="N510" s="28"/>
      <c r="O510" s="40"/>
      <c r="P510" s="28"/>
      <c r="Q510" s="40"/>
      <c r="R510" s="40"/>
    </row>
    <row r="511" spans="1:18" ht="20.25">
      <c r="A511" s="258">
        <v>6</v>
      </c>
      <c r="B511" s="102" t="s">
        <v>360</v>
      </c>
      <c r="C511" s="120" t="s">
        <v>273</v>
      </c>
      <c r="D511" s="37">
        <v>5000</v>
      </c>
      <c r="E511" s="128" t="s">
        <v>39</v>
      </c>
      <c r="F511" s="91" t="s">
        <v>47</v>
      </c>
      <c r="G511" s="107"/>
      <c r="H511" s="108"/>
      <c r="I511" s="107"/>
      <c r="J511" s="108"/>
      <c r="K511" s="107"/>
      <c r="L511" s="108"/>
      <c r="M511" s="107"/>
      <c r="N511" s="108"/>
      <c r="O511" s="107"/>
      <c r="P511" s="108"/>
      <c r="Q511" s="107"/>
      <c r="R511" s="107"/>
    </row>
    <row r="512" spans="1:18" ht="20.25">
      <c r="A512" s="92"/>
      <c r="B512" s="105" t="s">
        <v>361</v>
      </c>
      <c r="C512" s="118" t="s">
        <v>416</v>
      </c>
      <c r="D512" s="49"/>
      <c r="E512" s="53"/>
      <c r="F512" s="62" t="s">
        <v>441</v>
      </c>
      <c r="G512" s="109"/>
      <c r="H512" s="110"/>
      <c r="I512" s="109"/>
      <c r="J512" s="110"/>
      <c r="K512" s="109"/>
      <c r="L512" s="110"/>
      <c r="M512" s="109"/>
      <c r="N512" s="110"/>
      <c r="O512" s="109"/>
      <c r="P512" s="110"/>
      <c r="Q512" s="109"/>
      <c r="R512" s="109"/>
    </row>
    <row r="513" spans="1:18" ht="20.25">
      <c r="A513" s="258">
        <v>7</v>
      </c>
      <c r="B513" s="102" t="s">
        <v>189</v>
      </c>
      <c r="C513" s="120" t="s">
        <v>631</v>
      </c>
      <c r="D513" s="37">
        <v>13000</v>
      </c>
      <c r="E513" s="128" t="s">
        <v>39</v>
      </c>
      <c r="F513" s="91" t="s">
        <v>47</v>
      </c>
      <c r="G513" s="107"/>
      <c r="H513" s="108"/>
      <c r="I513" s="107"/>
      <c r="J513" s="108"/>
      <c r="K513" s="107"/>
      <c r="L513" s="108"/>
      <c r="M513" s="107"/>
      <c r="N513" s="108"/>
      <c r="O513" s="107"/>
      <c r="P513" s="108"/>
      <c r="Q513" s="107"/>
      <c r="R513" s="107"/>
    </row>
    <row r="514" spans="1:18" ht="20.25" customHeight="1">
      <c r="A514" s="92"/>
      <c r="B514" s="105"/>
      <c r="C514" s="118" t="s">
        <v>632</v>
      </c>
      <c r="D514" s="49"/>
      <c r="E514" s="53"/>
      <c r="F514" s="62" t="s">
        <v>441</v>
      </c>
      <c r="G514" s="109"/>
      <c r="H514" s="110"/>
      <c r="I514" s="109"/>
      <c r="J514" s="110"/>
      <c r="K514" s="109"/>
      <c r="L514" s="110"/>
      <c r="M514" s="109"/>
      <c r="N514" s="110"/>
      <c r="O514" s="109"/>
      <c r="P514" s="110"/>
      <c r="Q514" s="109"/>
      <c r="R514" s="109"/>
    </row>
    <row r="515" spans="1:18" ht="20.25" customHeight="1">
      <c r="A515" s="92"/>
      <c r="B515" s="105"/>
      <c r="C515" s="118" t="s">
        <v>633</v>
      </c>
      <c r="D515" s="49"/>
      <c r="E515" s="53"/>
      <c r="F515" s="62"/>
      <c r="G515" s="109"/>
      <c r="H515" s="110"/>
      <c r="I515" s="109"/>
      <c r="J515" s="110"/>
      <c r="K515" s="109"/>
      <c r="L515" s="110"/>
      <c r="M515" s="109"/>
      <c r="N515" s="110"/>
      <c r="O515" s="109"/>
      <c r="P515" s="110"/>
      <c r="Q515" s="109"/>
      <c r="R515" s="109"/>
    </row>
    <row r="516" spans="1:18" ht="20.25" customHeight="1">
      <c r="A516" s="92"/>
      <c r="B516" s="105"/>
      <c r="C516" s="118"/>
      <c r="D516" s="49"/>
      <c r="E516" s="53"/>
      <c r="F516" s="62"/>
      <c r="G516" s="109"/>
      <c r="H516" s="110"/>
      <c r="I516" s="109"/>
      <c r="J516" s="110"/>
      <c r="K516" s="109"/>
      <c r="L516" s="110"/>
      <c r="M516" s="109"/>
      <c r="N516" s="110"/>
      <c r="O516" s="109"/>
      <c r="P516" s="110"/>
      <c r="Q516" s="109"/>
      <c r="R516" s="109"/>
    </row>
    <row r="517" spans="1:18" ht="20.25">
      <c r="A517" s="258">
        <v>8</v>
      </c>
      <c r="B517" s="102" t="s">
        <v>133</v>
      </c>
      <c r="C517" s="120" t="s">
        <v>65</v>
      </c>
      <c r="D517" s="37">
        <v>20000</v>
      </c>
      <c r="E517" s="128" t="s">
        <v>39</v>
      </c>
      <c r="F517" s="91" t="s">
        <v>47</v>
      </c>
      <c r="G517" s="107"/>
      <c r="H517" s="108"/>
      <c r="I517" s="107"/>
      <c r="J517" s="108"/>
      <c r="K517" s="107"/>
      <c r="L517" s="108"/>
      <c r="M517" s="107"/>
      <c r="N517" s="108"/>
      <c r="O517" s="107"/>
      <c r="P517" s="108"/>
      <c r="Q517" s="107"/>
      <c r="R517" s="107"/>
    </row>
    <row r="518" spans="1:18" ht="20.25">
      <c r="A518" s="92"/>
      <c r="B518" s="105" t="s">
        <v>620</v>
      </c>
      <c r="C518" s="118" t="s">
        <v>136</v>
      </c>
      <c r="D518" s="49"/>
      <c r="E518" s="53"/>
      <c r="F518" s="62" t="s">
        <v>441</v>
      </c>
      <c r="G518" s="109"/>
      <c r="H518" s="110"/>
      <c r="I518" s="109"/>
      <c r="J518" s="110"/>
      <c r="K518" s="109"/>
      <c r="L518" s="110"/>
      <c r="M518" s="109"/>
      <c r="N518" s="110"/>
      <c r="O518" s="109"/>
      <c r="P518" s="110"/>
      <c r="Q518" s="109"/>
      <c r="R518" s="109"/>
    </row>
    <row r="519" spans="1:18" ht="20.25">
      <c r="A519" s="100"/>
      <c r="B519" s="103" t="s">
        <v>615</v>
      </c>
      <c r="C519" s="119" t="s">
        <v>135</v>
      </c>
      <c r="D519" s="113"/>
      <c r="E519" s="70"/>
      <c r="F519" s="104"/>
      <c r="G519" s="111"/>
      <c r="H519" s="112"/>
      <c r="I519" s="111"/>
      <c r="J519" s="112"/>
      <c r="K519" s="111"/>
      <c r="L519" s="112"/>
      <c r="M519" s="111"/>
      <c r="N519" s="112"/>
      <c r="O519" s="111"/>
      <c r="P519" s="112"/>
      <c r="Q519" s="111"/>
      <c r="R519" s="111"/>
    </row>
    <row r="520" spans="1:18" ht="20.25">
      <c r="A520" s="258">
        <v>9</v>
      </c>
      <c r="B520" s="102" t="s">
        <v>140</v>
      </c>
      <c r="C520" s="120" t="s">
        <v>141</v>
      </c>
      <c r="D520" s="37">
        <v>10000</v>
      </c>
      <c r="E520" s="128" t="s">
        <v>39</v>
      </c>
      <c r="F520" s="91" t="s">
        <v>47</v>
      </c>
      <c r="G520" s="107"/>
      <c r="H520" s="108"/>
      <c r="I520" s="107"/>
      <c r="J520" s="108"/>
      <c r="K520" s="107"/>
      <c r="L520" s="108"/>
      <c r="M520" s="107"/>
      <c r="N520" s="108"/>
      <c r="O520" s="107"/>
      <c r="P520" s="108"/>
      <c r="Q520" s="107"/>
      <c r="R520" s="107"/>
    </row>
    <row r="521" spans="1:18" ht="20.25">
      <c r="A521" s="100"/>
      <c r="B521" s="103"/>
      <c r="C521" s="119" t="s">
        <v>142</v>
      </c>
      <c r="D521" s="113"/>
      <c r="E521" s="70"/>
      <c r="F521" s="62" t="s">
        <v>441</v>
      </c>
      <c r="G521" s="111"/>
      <c r="H521" s="112"/>
      <c r="I521" s="111"/>
      <c r="J521" s="112"/>
      <c r="K521" s="111"/>
      <c r="L521" s="112"/>
      <c r="M521" s="111"/>
      <c r="N521" s="112"/>
      <c r="O521" s="111"/>
      <c r="P521" s="112"/>
      <c r="Q521" s="111"/>
      <c r="R521" s="111"/>
    </row>
    <row r="522" spans="1:18" ht="20.25">
      <c r="A522" s="258">
        <v>10</v>
      </c>
      <c r="B522" s="102" t="s">
        <v>183</v>
      </c>
      <c r="C522" s="120" t="s">
        <v>223</v>
      </c>
      <c r="D522" s="37">
        <v>5000</v>
      </c>
      <c r="E522" s="128" t="s">
        <v>39</v>
      </c>
      <c r="F522" s="91" t="s">
        <v>47</v>
      </c>
      <c r="G522" s="107"/>
      <c r="H522" s="108"/>
      <c r="I522" s="107"/>
      <c r="J522" s="108"/>
      <c r="K522" s="107"/>
      <c r="L522" s="108"/>
      <c r="M522" s="107"/>
      <c r="N522" s="108"/>
      <c r="O522" s="107"/>
      <c r="P522" s="108"/>
      <c r="Q522" s="107"/>
      <c r="R522" s="107"/>
    </row>
    <row r="523" spans="1:18" ht="20.25">
      <c r="A523" s="100"/>
      <c r="B523" s="103"/>
      <c r="C523" s="119" t="s">
        <v>278</v>
      </c>
      <c r="D523" s="113"/>
      <c r="E523" s="70"/>
      <c r="F523" s="104" t="s">
        <v>441</v>
      </c>
      <c r="G523" s="111"/>
      <c r="H523" s="112"/>
      <c r="I523" s="111"/>
      <c r="J523" s="112"/>
      <c r="K523" s="111"/>
      <c r="L523" s="112"/>
      <c r="M523" s="111"/>
      <c r="N523" s="112"/>
      <c r="O523" s="111"/>
      <c r="P523" s="112"/>
      <c r="Q523" s="111"/>
      <c r="R523" s="111"/>
    </row>
    <row r="524" spans="1:18" ht="20.25">
      <c r="A524" s="258">
        <v>11</v>
      </c>
      <c r="B524" s="102" t="s">
        <v>157</v>
      </c>
      <c r="C524" s="120" t="s">
        <v>158</v>
      </c>
      <c r="D524" s="37">
        <v>5000</v>
      </c>
      <c r="E524" s="128" t="s">
        <v>39</v>
      </c>
      <c r="F524" s="91" t="s">
        <v>47</v>
      </c>
      <c r="G524" s="107"/>
      <c r="H524" s="108"/>
      <c r="I524" s="107"/>
      <c r="J524" s="108"/>
      <c r="K524" s="107"/>
      <c r="L524" s="108"/>
      <c r="M524" s="107"/>
      <c r="N524" s="108"/>
      <c r="O524" s="107"/>
      <c r="P524" s="108"/>
      <c r="Q524" s="107"/>
      <c r="R524" s="107"/>
    </row>
    <row r="525" spans="1:18" ht="20.25">
      <c r="A525" s="100"/>
      <c r="B525" s="103"/>
      <c r="C525" s="119" t="s">
        <v>159</v>
      </c>
      <c r="D525" s="113"/>
      <c r="E525" s="70"/>
      <c r="F525" s="104" t="s">
        <v>441</v>
      </c>
      <c r="G525" s="111"/>
      <c r="H525" s="112"/>
      <c r="I525" s="111"/>
      <c r="J525" s="112"/>
      <c r="K525" s="111"/>
      <c r="L525" s="112"/>
      <c r="M525" s="111"/>
      <c r="N525" s="112"/>
      <c r="O525" s="111"/>
      <c r="P525" s="112"/>
      <c r="Q525" s="111"/>
      <c r="R525" s="111"/>
    </row>
    <row r="526" spans="1:18" ht="20.25">
      <c r="A526" s="382" t="s">
        <v>446</v>
      </c>
      <c r="B526" s="383"/>
      <c r="C526" s="384"/>
      <c r="D526" s="243">
        <f>D491+D494+D496+D498+D505+D511+D513+D517+D520+D522+D524</f>
        <v>746900</v>
      </c>
      <c r="E526" s="53"/>
      <c r="F526" s="77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</row>
    <row r="527" spans="1:18" ht="20.25">
      <c r="A527" s="145"/>
      <c r="B527" s="105"/>
      <c r="C527" s="133"/>
      <c r="D527" s="86"/>
      <c r="E527" s="53"/>
      <c r="F527" s="77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</row>
    <row r="528" spans="1:18" ht="20.25">
      <c r="A528" s="368">
        <v>43</v>
      </c>
      <c r="B528" s="368"/>
      <c r="C528" s="368"/>
      <c r="D528" s="368"/>
      <c r="E528" s="368"/>
      <c r="F528" s="368"/>
      <c r="G528" s="368"/>
      <c r="H528" s="368"/>
      <c r="I528" s="368"/>
      <c r="J528" s="368"/>
      <c r="K528" s="368"/>
      <c r="L528" s="368"/>
      <c r="M528" s="368"/>
      <c r="N528" s="368"/>
      <c r="O528" s="368"/>
      <c r="P528" s="368"/>
      <c r="Q528" s="368"/>
      <c r="R528" s="368"/>
    </row>
    <row r="529" spans="1:18" ht="20.25">
      <c r="A529" s="176"/>
      <c r="B529" s="180" t="s">
        <v>445</v>
      </c>
      <c r="C529" s="176"/>
      <c r="D529" s="176"/>
      <c r="E529" s="176"/>
      <c r="F529" s="201"/>
      <c r="G529" s="176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</row>
    <row r="530" spans="1:18" ht="20.25">
      <c r="A530" s="80" t="s">
        <v>89</v>
      </c>
      <c r="B530" s="369" t="s">
        <v>3</v>
      </c>
      <c r="C530" s="369" t="s">
        <v>4</v>
      </c>
      <c r="D530" s="371" t="s">
        <v>19</v>
      </c>
      <c r="E530" s="371" t="s">
        <v>5</v>
      </c>
      <c r="F530" s="373" t="s">
        <v>25</v>
      </c>
      <c r="G530" s="396" t="s">
        <v>480</v>
      </c>
      <c r="H530" s="387"/>
      <c r="I530" s="388"/>
      <c r="J530" s="387" t="s">
        <v>686</v>
      </c>
      <c r="K530" s="387"/>
      <c r="L530" s="387"/>
      <c r="M530" s="387"/>
      <c r="N530" s="387"/>
      <c r="O530" s="387"/>
      <c r="P530" s="387"/>
      <c r="Q530" s="387"/>
      <c r="R530" s="388"/>
    </row>
    <row r="531" spans="1:18" ht="20.25">
      <c r="A531" s="81" t="s">
        <v>90</v>
      </c>
      <c r="B531" s="370"/>
      <c r="C531" s="370"/>
      <c r="D531" s="372"/>
      <c r="E531" s="372"/>
      <c r="F531" s="374"/>
      <c r="G531" s="50" t="s">
        <v>17</v>
      </c>
      <c r="H531" s="50" t="s">
        <v>16</v>
      </c>
      <c r="I531" s="50" t="s">
        <v>15</v>
      </c>
      <c r="J531" s="50" t="s">
        <v>14</v>
      </c>
      <c r="K531" s="50" t="s">
        <v>12</v>
      </c>
      <c r="L531" s="50" t="s">
        <v>13</v>
      </c>
      <c r="M531" s="50" t="s">
        <v>11</v>
      </c>
      <c r="N531" s="50" t="s">
        <v>10</v>
      </c>
      <c r="O531" s="50" t="s">
        <v>9</v>
      </c>
      <c r="P531" s="50" t="s">
        <v>8</v>
      </c>
      <c r="Q531" s="50" t="s">
        <v>6</v>
      </c>
      <c r="R531" s="50" t="s">
        <v>7</v>
      </c>
    </row>
    <row r="532" spans="1:18" ht="20.25">
      <c r="A532" s="261">
        <v>1</v>
      </c>
      <c r="B532" s="116" t="s">
        <v>56</v>
      </c>
      <c r="C532" s="319" t="s">
        <v>242</v>
      </c>
      <c r="D532" s="73">
        <v>1296240</v>
      </c>
      <c r="E532" s="128" t="s">
        <v>39</v>
      </c>
      <c r="F532" s="91" t="s">
        <v>42</v>
      </c>
      <c r="G532" s="181"/>
      <c r="H532" s="175"/>
      <c r="I532" s="181"/>
      <c r="J532" s="175"/>
      <c r="K532" s="181"/>
      <c r="L532" s="175"/>
      <c r="M532" s="181"/>
      <c r="N532" s="175"/>
      <c r="O532" s="181"/>
      <c r="P532" s="175"/>
      <c r="Q532" s="181"/>
      <c r="R532" s="175"/>
    </row>
    <row r="533" spans="1:18" ht="20.25">
      <c r="A533" s="55"/>
      <c r="B533" s="342"/>
      <c r="C533" s="319" t="s">
        <v>269</v>
      </c>
      <c r="D533" s="263"/>
      <c r="E533" s="53"/>
      <c r="F533" s="62"/>
      <c r="G533" s="33"/>
      <c r="H533" s="64"/>
      <c r="I533" s="33"/>
      <c r="J533" s="64"/>
      <c r="K533" s="33"/>
      <c r="L533" s="64"/>
      <c r="M533" s="33"/>
      <c r="N533" s="64"/>
      <c r="O533" s="33"/>
      <c r="P533" s="64"/>
      <c r="Q533" s="33"/>
      <c r="R533" s="64"/>
    </row>
    <row r="534" spans="1:18" ht="20.25">
      <c r="A534" s="55"/>
      <c r="B534" s="342"/>
      <c r="C534" s="319" t="s">
        <v>345</v>
      </c>
      <c r="D534" s="263"/>
      <c r="E534" s="53"/>
      <c r="F534" s="62"/>
      <c r="G534" s="33"/>
      <c r="H534" s="64"/>
      <c r="I534" s="33"/>
      <c r="J534" s="64"/>
      <c r="K534" s="33"/>
      <c r="L534" s="64"/>
      <c r="M534" s="33"/>
      <c r="N534" s="64"/>
      <c r="O534" s="33"/>
      <c r="P534" s="64"/>
      <c r="Q534" s="33"/>
      <c r="R534" s="64"/>
    </row>
    <row r="535" spans="1:18" ht="20.25">
      <c r="A535" s="258">
        <v>2</v>
      </c>
      <c r="B535" s="102" t="s">
        <v>123</v>
      </c>
      <c r="C535" s="120" t="s">
        <v>270</v>
      </c>
      <c r="D535" s="37">
        <v>42600</v>
      </c>
      <c r="E535" s="128" t="s">
        <v>39</v>
      </c>
      <c r="F535" s="91" t="s">
        <v>42</v>
      </c>
      <c r="G535" s="107"/>
      <c r="H535" s="108"/>
      <c r="I535" s="107"/>
      <c r="J535" s="108"/>
      <c r="K535" s="107"/>
      <c r="L535" s="108"/>
      <c r="M535" s="107"/>
      <c r="N535" s="108"/>
      <c r="O535" s="107"/>
      <c r="P535" s="108"/>
      <c r="Q535" s="107"/>
      <c r="R535" s="107"/>
    </row>
    <row r="536" spans="1:18" ht="20.25">
      <c r="A536" s="92"/>
      <c r="B536" s="105"/>
      <c r="C536" s="119" t="s">
        <v>271</v>
      </c>
      <c r="D536" s="49"/>
      <c r="E536" s="53"/>
      <c r="F536" s="62"/>
      <c r="G536" s="109"/>
      <c r="H536" s="110"/>
      <c r="I536" s="109"/>
      <c r="J536" s="110"/>
      <c r="K536" s="109"/>
      <c r="L536" s="110"/>
      <c r="M536" s="109"/>
      <c r="N536" s="110"/>
      <c r="O536" s="109"/>
      <c r="P536" s="110"/>
      <c r="Q536" s="109"/>
      <c r="R536" s="109"/>
    </row>
    <row r="537" spans="1:18" ht="20.25">
      <c r="A537" s="251">
        <v>3</v>
      </c>
      <c r="B537" s="265" t="s">
        <v>57</v>
      </c>
      <c r="C537" s="120" t="s">
        <v>272</v>
      </c>
      <c r="D537" s="61">
        <v>42000</v>
      </c>
      <c r="E537" s="54" t="s">
        <v>39</v>
      </c>
      <c r="F537" s="91" t="s">
        <v>42</v>
      </c>
      <c r="G537" s="47"/>
      <c r="H537" s="85"/>
      <c r="I537" s="47"/>
      <c r="J537" s="85"/>
      <c r="K537" s="47"/>
      <c r="L537" s="85"/>
      <c r="M537" s="47"/>
      <c r="N537" s="85"/>
      <c r="O537" s="47"/>
      <c r="P537" s="85"/>
      <c r="Q537" s="47"/>
      <c r="R537" s="47"/>
    </row>
    <row r="538" spans="1:18" ht="20.25">
      <c r="A538" s="51"/>
      <c r="B538" s="312"/>
      <c r="C538" s="119"/>
      <c r="D538" s="250"/>
      <c r="E538" s="71"/>
      <c r="G538" s="52"/>
      <c r="H538" s="89"/>
      <c r="I538" s="52"/>
      <c r="J538" s="89"/>
      <c r="K538" s="52"/>
      <c r="L538" s="89"/>
      <c r="M538" s="52"/>
      <c r="N538" s="89"/>
      <c r="O538" s="52"/>
      <c r="P538" s="89"/>
      <c r="Q538" s="52"/>
      <c r="R538" s="52"/>
    </row>
    <row r="539" spans="1:18" ht="20.25">
      <c r="A539" s="251">
        <v>4</v>
      </c>
      <c r="B539" s="102" t="s">
        <v>59</v>
      </c>
      <c r="C539" s="120" t="s">
        <v>443</v>
      </c>
      <c r="D539" s="37">
        <v>678000</v>
      </c>
      <c r="E539" s="128" t="s">
        <v>39</v>
      </c>
      <c r="F539" s="91" t="s">
        <v>42</v>
      </c>
      <c r="G539" s="47"/>
      <c r="H539" s="85"/>
      <c r="I539" s="47"/>
      <c r="J539" s="85"/>
      <c r="K539" s="47"/>
      <c r="L539" s="85"/>
      <c r="M539" s="47"/>
      <c r="N539" s="85"/>
      <c r="O539" s="47"/>
      <c r="P539" s="85"/>
      <c r="Q539" s="47"/>
      <c r="R539" s="47"/>
    </row>
    <row r="540" spans="1:18" ht="20.25">
      <c r="A540" s="46"/>
      <c r="B540" s="105"/>
      <c r="C540" s="119" t="s">
        <v>444</v>
      </c>
      <c r="D540" s="49"/>
      <c r="E540" s="53"/>
      <c r="F540" s="62"/>
      <c r="G540" s="48"/>
      <c r="H540" s="87"/>
      <c r="I540" s="48"/>
      <c r="J540" s="87"/>
      <c r="K540" s="48"/>
      <c r="L540" s="87"/>
      <c r="M540" s="48"/>
      <c r="N540" s="87"/>
      <c r="O540" s="48"/>
      <c r="P540" s="87"/>
      <c r="Q540" s="48"/>
      <c r="R540" s="48"/>
    </row>
    <row r="541" spans="1:18" ht="20.25">
      <c r="A541" s="258">
        <v>5</v>
      </c>
      <c r="B541" s="102" t="s">
        <v>129</v>
      </c>
      <c r="C541" s="120" t="s">
        <v>130</v>
      </c>
      <c r="D541" s="37">
        <v>81420</v>
      </c>
      <c r="E541" s="54" t="s">
        <v>39</v>
      </c>
      <c r="F541" s="91" t="s">
        <v>42</v>
      </c>
      <c r="G541" s="107"/>
      <c r="H541" s="108"/>
      <c r="I541" s="107"/>
      <c r="J541" s="108"/>
      <c r="K541" s="107"/>
      <c r="L541" s="108"/>
      <c r="M541" s="107"/>
      <c r="N541" s="108"/>
      <c r="O541" s="107"/>
      <c r="P541" s="108"/>
      <c r="Q541" s="107"/>
      <c r="R541" s="107"/>
    </row>
    <row r="542" spans="1:18" ht="20.25">
      <c r="A542" s="100"/>
      <c r="B542" s="103"/>
      <c r="C542" s="331"/>
      <c r="D542" s="113"/>
      <c r="E542" s="196"/>
      <c r="F542" s="104"/>
      <c r="G542" s="111"/>
      <c r="H542" s="112"/>
      <c r="I542" s="111"/>
      <c r="J542" s="112"/>
      <c r="K542" s="111"/>
      <c r="L542" s="112"/>
      <c r="M542" s="111"/>
      <c r="N542" s="112"/>
      <c r="O542" s="111"/>
      <c r="P542" s="112"/>
      <c r="Q542" s="111"/>
      <c r="R542" s="111"/>
    </row>
    <row r="543" spans="1:18" ht="20.25">
      <c r="A543" s="258">
        <v>6</v>
      </c>
      <c r="B543" s="168" t="s">
        <v>347</v>
      </c>
      <c r="C543" s="321" t="s">
        <v>350</v>
      </c>
      <c r="D543" s="61">
        <v>470000</v>
      </c>
      <c r="E543" s="54" t="s">
        <v>39</v>
      </c>
      <c r="F543" s="91" t="s">
        <v>42</v>
      </c>
      <c r="G543" s="36"/>
      <c r="H543" s="39"/>
      <c r="I543" s="36"/>
      <c r="J543" s="39"/>
      <c r="K543" s="36"/>
      <c r="L543" s="39"/>
      <c r="M543" s="36"/>
      <c r="N543" s="39"/>
      <c r="O543" s="36"/>
      <c r="P543" s="39"/>
      <c r="Q543" s="36"/>
      <c r="R543" s="36"/>
    </row>
    <row r="544" spans="1:18" ht="20.25">
      <c r="A544" s="106"/>
      <c r="B544" s="169" t="s">
        <v>348</v>
      </c>
      <c r="C544" s="322" t="s">
        <v>351</v>
      </c>
      <c r="D544" s="45"/>
      <c r="E544" s="49"/>
      <c r="F544" s="62"/>
      <c r="G544" s="40"/>
      <c r="H544" s="28"/>
      <c r="I544" s="40"/>
      <c r="J544" s="28"/>
      <c r="K544" s="40"/>
      <c r="L544" s="28"/>
      <c r="M544" s="40"/>
      <c r="N544" s="28"/>
      <c r="O544" s="40"/>
      <c r="P544" s="28"/>
      <c r="Q544" s="40"/>
      <c r="R544" s="40"/>
    </row>
    <row r="545" spans="1:18" ht="20.25">
      <c r="A545" s="106"/>
      <c r="B545" s="105" t="s">
        <v>349</v>
      </c>
      <c r="C545" s="322" t="s">
        <v>352</v>
      </c>
      <c r="D545" s="45"/>
      <c r="E545" s="35"/>
      <c r="F545" s="106"/>
      <c r="G545" s="40"/>
      <c r="H545" s="28"/>
      <c r="I545" s="40"/>
      <c r="J545" s="28"/>
      <c r="K545" s="40"/>
      <c r="L545" s="28"/>
      <c r="M545" s="40"/>
      <c r="N545" s="28"/>
      <c r="O545" s="40"/>
      <c r="P545" s="28"/>
      <c r="Q545" s="40"/>
      <c r="R545" s="40"/>
    </row>
    <row r="546" spans="1:18" ht="20.25">
      <c r="A546" s="34"/>
      <c r="B546" s="167"/>
      <c r="C546" s="322" t="s">
        <v>353</v>
      </c>
      <c r="D546" s="45"/>
      <c r="E546" s="35"/>
      <c r="F546" s="106"/>
      <c r="G546" s="40"/>
      <c r="H546" s="28"/>
      <c r="I546" s="40"/>
      <c r="J546" s="28"/>
      <c r="K546" s="40"/>
      <c r="L546" s="28"/>
      <c r="M546" s="40"/>
      <c r="N546" s="28"/>
      <c r="O546" s="40"/>
      <c r="P546" s="28"/>
      <c r="Q546" s="40"/>
      <c r="R546" s="40"/>
    </row>
    <row r="547" spans="1:18" ht="20.25">
      <c r="A547" s="34"/>
      <c r="B547" s="167"/>
      <c r="C547" s="322" t="s">
        <v>354</v>
      </c>
      <c r="D547" s="45"/>
      <c r="E547" s="35"/>
      <c r="F547" s="106"/>
      <c r="G547" s="40"/>
      <c r="H547" s="28"/>
      <c r="I547" s="40"/>
      <c r="J547" s="28"/>
      <c r="K547" s="40"/>
      <c r="L547" s="28"/>
      <c r="M547" s="40"/>
      <c r="N547" s="28"/>
      <c r="O547" s="40"/>
      <c r="P547" s="28"/>
      <c r="Q547" s="40"/>
      <c r="R547" s="40"/>
    </row>
    <row r="548" spans="1:18" ht="20.25">
      <c r="A548" s="34"/>
      <c r="B548" s="167"/>
      <c r="C548" s="322"/>
      <c r="D548" s="45"/>
      <c r="E548" s="35"/>
      <c r="F548" s="106"/>
      <c r="G548" s="40"/>
      <c r="H548" s="28"/>
      <c r="I548" s="40"/>
      <c r="J548" s="28"/>
      <c r="K548" s="40"/>
      <c r="L548" s="28"/>
      <c r="M548" s="40"/>
      <c r="N548" s="28"/>
      <c r="O548" s="40"/>
      <c r="P548" s="28"/>
      <c r="Q548" s="40"/>
      <c r="R548" s="40"/>
    </row>
    <row r="549" spans="1:18" ht="20.25">
      <c r="A549" s="258">
        <v>7</v>
      </c>
      <c r="B549" s="102" t="s">
        <v>61</v>
      </c>
      <c r="C549" s="120" t="s">
        <v>62</v>
      </c>
      <c r="D549" s="37">
        <v>36000</v>
      </c>
      <c r="E549" s="128" t="s">
        <v>39</v>
      </c>
      <c r="F549" s="91" t="s">
        <v>42</v>
      </c>
      <c r="G549" s="107"/>
      <c r="H549" s="108"/>
      <c r="I549" s="107"/>
      <c r="J549" s="108"/>
      <c r="K549" s="107"/>
      <c r="L549" s="108"/>
      <c r="M549" s="107"/>
      <c r="N549" s="108"/>
      <c r="O549" s="107"/>
      <c r="P549" s="108"/>
      <c r="Q549" s="107"/>
      <c r="R549" s="107"/>
    </row>
    <row r="550" spans="1:18" ht="20.25">
      <c r="A550" s="92"/>
      <c r="B550" s="105"/>
      <c r="C550" s="119" t="s">
        <v>363</v>
      </c>
      <c r="D550" s="49"/>
      <c r="E550" s="53"/>
      <c r="F550" s="62"/>
      <c r="G550" s="109"/>
      <c r="H550" s="110"/>
      <c r="I550" s="109"/>
      <c r="J550" s="110"/>
      <c r="K550" s="109"/>
      <c r="L550" s="110"/>
      <c r="M550" s="109"/>
      <c r="N550" s="110"/>
      <c r="O550" s="109"/>
      <c r="P550" s="110"/>
      <c r="Q550" s="109"/>
      <c r="R550" s="109"/>
    </row>
    <row r="551" spans="1:18" ht="20.25">
      <c r="A551" s="258">
        <v>8</v>
      </c>
      <c r="B551" s="102" t="s">
        <v>181</v>
      </c>
      <c r="C551" s="120" t="s">
        <v>364</v>
      </c>
      <c r="D551" s="37">
        <v>30000</v>
      </c>
      <c r="E551" s="128" t="s">
        <v>39</v>
      </c>
      <c r="F551" s="91" t="s">
        <v>42</v>
      </c>
      <c r="G551" s="107"/>
      <c r="H551" s="108"/>
      <c r="I551" s="107"/>
      <c r="J551" s="108"/>
      <c r="K551" s="107"/>
      <c r="L551" s="108"/>
      <c r="M551" s="107"/>
      <c r="N551" s="108"/>
      <c r="O551" s="107"/>
      <c r="P551" s="108"/>
      <c r="Q551" s="107"/>
      <c r="R551" s="107"/>
    </row>
    <row r="552" spans="1:18" ht="20.25">
      <c r="A552" s="100"/>
      <c r="B552" s="103"/>
      <c r="C552" s="119" t="s">
        <v>417</v>
      </c>
      <c r="D552" s="113"/>
      <c r="E552" s="70"/>
      <c r="F552" s="104"/>
      <c r="G552" s="111"/>
      <c r="H552" s="112"/>
      <c r="I552" s="111"/>
      <c r="J552" s="112"/>
      <c r="K552" s="111"/>
      <c r="L552" s="112"/>
      <c r="M552" s="111"/>
      <c r="N552" s="112"/>
      <c r="O552" s="111"/>
      <c r="P552" s="112"/>
      <c r="Q552" s="111"/>
      <c r="R552" s="111"/>
    </row>
    <row r="553" spans="1:18" ht="20.25">
      <c r="A553" s="145"/>
      <c r="B553" s="105"/>
      <c r="C553" s="122"/>
      <c r="D553" s="86"/>
      <c r="E553" s="53"/>
      <c r="F553" s="77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</row>
    <row r="554" spans="1:18" ht="20.25">
      <c r="A554" s="145"/>
      <c r="B554" s="105"/>
      <c r="C554" s="122"/>
      <c r="D554" s="86"/>
      <c r="E554" s="53"/>
      <c r="F554" s="77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</row>
    <row r="555" spans="1:18" ht="20.25">
      <c r="A555" s="145"/>
      <c r="B555" s="105"/>
      <c r="C555" s="122"/>
      <c r="D555" s="86"/>
      <c r="E555" s="53"/>
      <c r="F555" s="77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</row>
    <row r="556" spans="1:18" ht="20.25">
      <c r="A556" s="368">
        <v>44</v>
      </c>
      <c r="B556" s="368"/>
      <c r="C556" s="368"/>
      <c r="D556" s="368"/>
      <c r="E556" s="368"/>
      <c r="F556" s="368"/>
      <c r="G556" s="368"/>
      <c r="H556" s="368"/>
      <c r="I556" s="368"/>
      <c r="J556" s="368"/>
      <c r="K556" s="368"/>
      <c r="L556" s="368"/>
      <c r="M556" s="368"/>
      <c r="N556" s="368"/>
      <c r="O556" s="368"/>
      <c r="P556" s="368"/>
      <c r="Q556" s="368"/>
      <c r="R556" s="368"/>
    </row>
    <row r="557" spans="1:18" ht="24" customHeight="1">
      <c r="A557" s="176"/>
      <c r="B557" s="180" t="s">
        <v>501</v>
      </c>
      <c r="C557" s="176"/>
      <c r="D557" s="176"/>
      <c r="E557" s="176"/>
      <c r="F557" s="201"/>
      <c r="G557" s="176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</row>
    <row r="558" spans="1:18" ht="24" customHeight="1">
      <c r="A558" s="80" t="s">
        <v>89</v>
      </c>
      <c r="B558" s="369" t="s">
        <v>3</v>
      </c>
      <c r="C558" s="369" t="s">
        <v>4</v>
      </c>
      <c r="D558" s="371" t="s">
        <v>19</v>
      </c>
      <c r="E558" s="371" t="s">
        <v>5</v>
      </c>
      <c r="F558" s="373" t="s">
        <v>25</v>
      </c>
      <c r="G558" s="396" t="s">
        <v>480</v>
      </c>
      <c r="H558" s="387"/>
      <c r="I558" s="388"/>
      <c r="J558" s="387" t="s">
        <v>686</v>
      </c>
      <c r="K558" s="387"/>
      <c r="L558" s="387"/>
      <c r="M558" s="387"/>
      <c r="N558" s="387"/>
      <c r="O558" s="387"/>
      <c r="P558" s="387"/>
      <c r="Q558" s="387"/>
      <c r="R558" s="388"/>
    </row>
    <row r="559" spans="1:18" ht="24" customHeight="1">
      <c r="A559" s="81" t="s">
        <v>90</v>
      </c>
      <c r="B559" s="370"/>
      <c r="C559" s="370"/>
      <c r="D559" s="372"/>
      <c r="E559" s="372"/>
      <c r="F559" s="374"/>
      <c r="G559" s="50" t="s">
        <v>17</v>
      </c>
      <c r="H559" s="50" t="s">
        <v>16</v>
      </c>
      <c r="I559" s="50" t="s">
        <v>15</v>
      </c>
      <c r="J559" s="50" t="s">
        <v>14</v>
      </c>
      <c r="K559" s="50" t="s">
        <v>12</v>
      </c>
      <c r="L559" s="50" t="s">
        <v>13</v>
      </c>
      <c r="M559" s="50" t="s">
        <v>11</v>
      </c>
      <c r="N559" s="50" t="s">
        <v>10</v>
      </c>
      <c r="O559" s="50" t="s">
        <v>9</v>
      </c>
      <c r="P559" s="50" t="s">
        <v>8</v>
      </c>
      <c r="Q559" s="50" t="s">
        <v>6</v>
      </c>
      <c r="R559" s="50" t="s">
        <v>7</v>
      </c>
    </row>
    <row r="560" spans="1:18" ht="20.25">
      <c r="A560" s="261">
        <v>9</v>
      </c>
      <c r="B560" s="116" t="s">
        <v>131</v>
      </c>
      <c r="C560" s="121" t="s">
        <v>53</v>
      </c>
      <c r="D560" s="73">
        <v>270000</v>
      </c>
      <c r="E560" s="128" t="s">
        <v>39</v>
      </c>
      <c r="F560" s="91" t="s">
        <v>42</v>
      </c>
      <c r="G560" s="181"/>
      <c r="H560" s="175"/>
      <c r="I560" s="181"/>
      <c r="J560" s="175"/>
      <c r="K560" s="181"/>
      <c r="L560" s="175"/>
      <c r="M560" s="181"/>
      <c r="N560" s="175"/>
      <c r="O560" s="181"/>
      <c r="P560" s="175"/>
      <c r="Q560" s="181"/>
      <c r="R560" s="175"/>
    </row>
    <row r="561" spans="1:18" ht="22.5" customHeight="1">
      <c r="A561" s="55"/>
      <c r="B561" s="342"/>
      <c r="C561" s="122" t="s">
        <v>447</v>
      </c>
      <c r="D561" s="263"/>
      <c r="E561" s="53"/>
      <c r="F561" s="62"/>
      <c r="G561" s="33"/>
      <c r="H561" s="64"/>
      <c r="I561" s="33"/>
      <c r="J561" s="64"/>
      <c r="K561" s="33"/>
      <c r="L561" s="64"/>
      <c r="M561" s="33"/>
      <c r="N561" s="64"/>
      <c r="O561" s="33"/>
      <c r="P561" s="64"/>
      <c r="Q561" s="33"/>
      <c r="R561" s="64"/>
    </row>
    <row r="562" spans="1:18" ht="20.25">
      <c r="A562" s="92"/>
      <c r="B562" s="105"/>
      <c r="C562" s="118" t="s">
        <v>448</v>
      </c>
      <c r="D562" s="49"/>
      <c r="E562" s="53"/>
      <c r="F562" s="62"/>
      <c r="G562" s="109"/>
      <c r="H562" s="110"/>
      <c r="I562" s="109"/>
      <c r="J562" s="110"/>
      <c r="K562" s="109"/>
      <c r="L562" s="110"/>
      <c r="M562" s="109"/>
      <c r="N562" s="110"/>
      <c r="O562" s="109"/>
      <c r="P562" s="110"/>
      <c r="Q562" s="109"/>
      <c r="R562" s="109"/>
    </row>
    <row r="563" spans="1:18" ht="20.25">
      <c r="A563" s="100"/>
      <c r="B563" s="103"/>
      <c r="C563" s="119" t="s">
        <v>404</v>
      </c>
      <c r="D563" s="113"/>
      <c r="E563" s="70"/>
      <c r="F563" s="104"/>
      <c r="G563" s="111"/>
      <c r="H563" s="112"/>
      <c r="I563" s="111"/>
      <c r="J563" s="112"/>
      <c r="K563" s="111"/>
      <c r="L563" s="112"/>
      <c r="M563" s="111"/>
      <c r="N563" s="112"/>
      <c r="O563" s="111"/>
      <c r="P563" s="112"/>
      <c r="Q563" s="111"/>
      <c r="R563" s="111"/>
    </row>
    <row r="564" spans="1:18" ht="20.25">
      <c r="A564" s="258">
        <v>10</v>
      </c>
      <c r="B564" s="102" t="s">
        <v>133</v>
      </c>
      <c r="C564" s="120" t="s">
        <v>65</v>
      </c>
      <c r="D564" s="37">
        <v>10000</v>
      </c>
      <c r="E564" s="128" t="s">
        <v>39</v>
      </c>
      <c r="F564" s="91" t="s">
        <v>42</v>
      </c>
      <c r="G564" s="107"/>
      <c r="H564" s="108"/>
      <c r="I564" s="107"/>
      <c r="J564" s="108"/>
      <c r="K564" s="107"/>
      <c r="L564" s="108"/>
      <c r="M564" s="107"/>
      <c r="N564" s="108"/>
      <c r="O564" s="107"/>
      <c r="P564" s="108"/>
      <c r="Q564" s="107"/>
      <c r="R564" s="107"/>
    </row>
    <row r="565" spans="1:18" ht="20.25">
      <c r="A565" s="92"/>
      <c r="B565" s="105" t="s">
        <v>620</v>
      </c>
      <c r="C565" s="118" t="s">
        <v>136</v>
      </c>
      <c r="D565" s="49"/>
      <c r="E565" s="53"/>
      <c r="F565" s="62"/>
      <c r="G565" s="109"/>
      <c r="H565" s="110"/>
      <c r="I565" s="109"/>
      <c r="J565" s="110"/>
      <c r="K565" s="109"/>
      <c r="L565" s="110"/>
      <c r="M565" s="109"/>
      <c r="N565" s="110"/>
      <c r="O565" s="109"/>
      <c r="P565" s="110"/>
      <c r="Q565" s="109"/>
      <c r="R565" s="109"/>
    </row>
    <row r="566" spans="1:18" ht="20.25">
      <c r="A566" s="92"/>
      <c r="B566" s="105" t="s">
        <v>615</v>
      </c>
      <c r="C566" s="119" t="s">
        <v>135</v>
      </c>
      <c r="D566" s="49"/>
      <c r="E566" s="53"/>
      <c r="F566" s="62"/>
      <c r="G566" s="109"/>
      <c r="H566" s="110"/>
      <c r="I566" s="109"/>
      <c r="J566" s="110"/>
      <c r="K566" s="109"/>
      <c r="L566" s="110"/>
      <c r="M566" s="109"/>
      <c r="N566" s="110"/>
      <c r="O566" s="109"/>
      <c r="P566" s="110"/>
      <c r="Q566" s="109"/>
      <c r="R566" s="109"/>
    </row>
    <row r="567" spans="1:18" ht="20.25">
      <c r="A567" s="258">
        <v>11</v>
      </c>
      <c r="B567" s="102" t="s">
        <v>183</v>
      </c>
      <c r="C567" s="120" t="s">
        <v>223</v>
      </c>
      <c r="D567" s="37">
        <v>30000</v>
      </c>
      <c r="E567" s="128" t="s">
        <v>39</v>
      </c>
      <c r="F567" s="91" t="s">
        <v>42</v>
      </c>
      <c r="G567" s="107"/>
      <c r="H567" s="108"/>
      <c r="I567" s="107"/>
      <c r="J567" s="108"/>
      <c r="K567" s="107"/>
      <c r="L567" s="108"/>
      <c r="M567" s="107"/>
      <c r="N567" s="108"/>
      <c r="O567" s="107"/>
      <c r="P567" s="108"/>
      <c r="Q567" s="107"/>
      <c r="R567" s="107"/>
    </row>
    <row r="568" spans="1:18" ht="20.25">
      <c r="A568" s="100"/>
      <c r="B568" s="103"/>
      <c r="C568" s="119" t="s">
        <v>278</v>
      </c>
      <c r="D568" s="113"/>
      <c r="E568" s="70"/>
      <c r="F568" s="104"/>
      <c r="G568" s="111"/>
      <c r="H568" s="112"/>
      <c r="I568" s="111"/>
      <c r="J568" s="112"/>
      <c r="K568" s="111"/>
      <c r="L568" s="112"/>
      <c r="M568" s="111"/>
      <c r="N568" s="112"/>
      <c r="O568" s="111"/>
      <c r="P568" s="112"/>
      <c r="Q568" s="111"/>
      <c r="R568" s="111"/>
    </row>
    <row r="569" spans="1:18" ht="20.25">
      <c r="A569" s="258">
        <v>12</v>
      </c>
      <c r="B569" s="102" t="s">
        <v>274</v>
      </c>
      <c r="C569" s="120" t="s">
        <v>149</v>
      </c>
      <c r="D569" s="37">
        <v>80000</v>
      </c>
      <c r="E569" s="128" t="s">
        <v>39</v>
      </c>
      <c r="F569" s="91" t="s">
        <v>42</v>
      </c>
      <c r="G569" s="107"/>
      <c r="H569" s="108"/>
      <c r="I569" s="107"/>
      <c r="J569" s="108"/>
      <c r="K569" s="107"/>
      <c r="L569" s="108"/>
      <c r="M569" s="107"/>
      <c r="N569" s="108"/>
      <c r="O569" s="107"/>
      <c r="P569" s="108"/>
      <c r="Q569" s="107"/>
      <c r="R569" s="107"/>
    </row>
    <row r="570" spans="1:18" ht="20.25">
      <c r="A570" s="92"/>
      <c r="B570" s="105"/>
      <c r="C570" s="118" t="s">
        <v>275</v>
      </c>
      <c r="D570" s="49"/>
      <c r="E570" s="53"/>
      <c r="F570" s="62"/>
      <c r="G570" s="109"/>
      <c r="H570" s="110"/>
      <c r="I570" s="109"/>
      <c r="J570" s="110"/>
      <c r="K570" s="109"/>
      <c r="L570" s="110"/>
      <c r="M570" s="109"/>
      <c r="N570" s="110"/>
      <c r="O570" s="109"/>
      <c r="P570" s="110"/>
      <c r="Q570" s="109"/>
      <c r="R570" s="109"/>
    </row>
    <row r="571" spans="1:18" ht="20.25">
      <c r="A571" s="100"/>
      <c r="B571" s="103"/>
      <c r="C571" s="119" t="s">
        <v>69</v>
      </c>
      <c r="D571" s="113"/>
      <c r="E571" s="70"/>
      <c r="F571" s="104"/>
      <c r="G571" s="111"/>
      <c r="H571" s="112"/>
      <c r="I571" s="111"/>
      <c r="J571" s="112"/>
      <c r="K571" s="111"/>
      <c r="L571" s="112"/>
      <c r="M571" s="111"/>
      <c r="N571" s="112"/>
      <c r="O571" s="111"/>
      <c r="P571" s="112"/>
      <c r="Q571" s="111"/>
      <c r="R571" s="111"/>
    </row>
    <row r="572" spans="1:18" ht="20.25">
      <c r="A572" s="258">
        <v>13</v>
      </c>
      <c r="B572" s="102" t="s">
        <v>194</v>
      </c>
      <c r="C572" s="120" t="s">
        <v>276</v>
      </c>
      <c r="D572" s="37">
        <v>50000</v>
      </c>
      <c r="E572" s="128" t="s">
        <v>39</v>
      </c>
      <c r="F572" s="91" t="s">
        <v>42</v>
      </c>
      <c r="G572" s="107"/>
      <c r="H572" s="108"/>
      <c r="I572" s="107"/>
      <c r="J572" s="108"/>
      <c r="K572" s="107"/>
      <c r="L572" s="108"/>
      <c r="M572" s="107"/>
      <c r="N572" s="108"/>
      <c r="O572" s="107"/>
      <c r="P572" s="108"/>
      <c r="Q572" s="107"/>
      <c r="R572" s="107"/>
    </row>
    <row r="573" spans="1:18" ht="20.25">
      <c r="A573" s="100"/>
      <c r="B573" s="103"/>
      <c r="C573" s="119" t="s">
        <v>277</v>
      </c>
      <c r="D573" s="113"/>
      <c r="E573" s="70"/>
      <c r="F573" s="104"/>
      <c r="G573" s="111"/>
      <c r="H573" s="112"/>
      <c r="I573" s="111"/>
      <c r="J573" s="112"/>
      <c r="K573" s="111"/>
      <c r="L573" s="112"/>
      <c r="M573" s="111"/>
      <c r="N573" s="112"/>
      <c r="O573" s="111"/>
      <c r="P573" s="112"/>
      <c r="Q573" s="111"/>
      <c r="R573" s="111"/>
    </row>
    <row r="574" spans="1:18" ht="20.25">
      <c r="A574" s="258">
        <v>14</v>
      </c>
      <c r="B574" s="102" t="s">
        <v>75</v>
      </c>
      <c r="C574" s="120" t="s">
        <v>195</v>
      </c>
      <c r="D574" s="37">
        <v>10000</v>
      </c>
      <c r="E574" s="128" t="s">
        <v>39</v>
      </c>
      <c r="F574" s="91" t="s">
        <v>42</v>
      </c>
      <c r="G574" s="107"/>
      <c r="H574" s="108"/>
      <c r="I574" s="107"/>
      <c r="J574" s="108"/>
      <c r="K574" s="107"/>
      <c r="L574" s="108"/>
      <c r="M574" s="107"/>
      <c r="N574" s="108"/>
      <c r="O574" s="107"/>
      <c r="P574" s="108"/>
      <c r="Q574" s="107"/>
      <c r="R574" s="107"/>
    </row>
    <row r="575" spans="1:18" ht="20.25">
      <c r="A575" s="92"/>
      <c r="B575" s="105"/>
      <c r="C575" s="118" t="s">
        <v>279</v>
      </c>
      <c r="D575" s="49"/>
      <c r="E575" s="53"/>
      <c r="F575" s="62"/>
      <c r="G575" s="109"/>
      <c r="H575" s="110"/>
      <c r="I575" s="109"/>
      <c r="J575" s="110"/>
      <c r="K575" s="109"/>
      <c r="L575" s="110"/>
      <c r="M575" s="109"/>
      <c r="N575" s="110"/>
      <c r="O575" s="109"/>
      <c r="P575" s="110"/>
      <c r="Q575" s="109"/>
      <c r="R575" s="109"/>
    </row>
    <row r="576" spans="1:18" ht="20.25">
      <c r="A576" s="92"/>
      <c r="B576" s="105"/>
      <c r="C576" s="119" t="s">
        <v>77</v>
      </c>
      <c r="D576" s="49"/>
      <c r="E576" s="53"/>
      <c r="F576" s="62"/>
      <c r="G576" s="109"/>
      <c r="H576" s="110"/>
      <c r="I576" s="109"/>
      <c r="J576" s="110"/>
      <c r="K576" s="109"/>
      <c r="L576" s="110"/>
      <c r="M576" s="109"/>
      <c r="N576" s="110"/>
      <c r="O576" s="109"/>
      <c r="P576" s="110"/>
      <c r="Q576" s="109"/>
      <c r="R576" s="109"/>
    </row>
    <row r="577" spans="1:18" ht="20.25">
      <c r="A577" s="261">
        <v>15</v>
      </c>
      <c r="B577" s="116" t="s">
        <v>155</v>
      </c>
      <c r="C577" s="319" t="s">
        <v>280</v>
      </c>
      <c r="D577" s="73">
        <v>20000</v>
      </c>
      <c r="E577" s="128" t="s">
        <v>39</v>
      </c>
      <c r="F577" s="91" t="s">
        <v>42</v>
      </c>
      <c r="G577" s="181"/>
      <c r="H577" s="175"/>
      <c r="I577" s="181"/>
      <c r="J577" s="175"/>
      <c r="K577" s="181"/>
      <c r="L577" s="175"/>
      <c r="M577" s="181"/>
      <c r="N577" s="175"/>
      <c r="O577" s="181"/>
      <c r="P577" s="175"/>
      <c r="Q577" s="181"/>
      <c r="R577" s="175"/>
    </row>
    <row r="578" spans="1:18" ht="20.25">
      <c r="A578" s="55"/>
      <c r="B578" s="342"/>
      <c r="C578" s="319" t="s">
        <v>198</v>
      </c>
      <c r="D578" s="263"/>
      <c r="E578" s="53"/>
      <c r="F578" s="62"/>
      <c r="G578" s="33"/>
      <c r="H578" s="64"/>
      <c r="I578" s="33"/>
      <c r="J578" s="64"/>
      <c r="K578" s="33"/>
      <c r="L578" s="64"/>
      <c r="M578" s="33"/>
      <c r="N578" s="64"/>
      <c r="O578" s="33"/>
      <c r="P578" s="64"/>
      <c r="Q578" s="33"/>
      <c r="R578" s="64"/>
    </row>
    <row r="579" spans="1:18" ht="20.25">
      <c r="A579" s="258">
        <v>16</v>
      </c>
      <c r="B579" s="102" t="s">
        <v>157</v>
      </c>
      <c r="C579" s="120" t="s">
        <v>158</v>
      </c>
      <c r="D579" s="37">
        <v>30000</v>
      </c>
      <c r="E579" s="128" t="s">
        <v>39</v>
      </c>
      <c r="F579" s="91" t="s">
        <v>42</v>
      </c>
      <c r="G579" s="107"/>
      <c r="H579" s="108"/>
      <c r="I579" s="107"/>
      <c r="J579" s="108"/>
      <c r="K579" s="107"/>
      <c r="L579" s="108"/>
      <c r="M579" s="107"/>
      <c r="N579" s="108"/>
      <c r="O579" s="107"/>
      <c r="P579" s="108"/>
      <c r="Q579" s="107"/>
      <c r="R579" s="107"/>
    </row>
    <row r="580" spans="1:18" ht="20.25">
      <c r="A580" s="92"/>
      <c r="B580" s="105"/>
      <c r="C580" s="118" t="s">
        <v>159</v>
      </c>
      <c r="D580" s="49"/>
      <c r="E580" s="53"/>
      <c r="F580" s="62"/>
      <c r="G580" s="109"/>
      <c r="H580" s="110"/>
      <c r="I580" s="109"/>
      <c r="J580" s="110"/>
      <c r="K580" s="109"/>
      <c r="L580" s="110"/>
      <c r="M580" s="109"/>
      <c r="N580" s="110"/>
      <c r="O580" s="109"/>
      <c r="P580" s="110"/>
      <c r="Q580" s="109"/>
      <c r="R580" s="109"/>
    </row>
    <row r="581" spans="1:18" ht="20.25">
      <c r="A581" s="251">
        <v>17</v>
      </c>
      <c r="B581" s="90" t="s">
        <v>81</v>
      </c>
      <c r="C581" s="120" t="s">
        <v>281</v>
      </c>
      <c r="D581" s="37">
        <v>50000</v>
      </c>
      <c r="E581" s="54" t="s">
        <v>39</v>
      </c>
      <c r="F581" s="91" t="s">
        <v>42</v>
      </c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</row>
    <row r="582" spans="1:18" ht="20.25">
      <c r="A582" s="51"/>
      <c r="B582" s="320"/>
      <c r="C582" s="119"/>
      <c r="D582" s="113"/>
      <c r="E582" s="71"/>
      <c r="F582" s="104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</row>
    <row r="583" spans="1:18" ht="20.25">
      <c r="A583" s="368">
        <v>45</v>
      </c>
      <c r="B583" s="368"/>
      <c r="C583" s="368"/>
      <c r="D583" s="368"/>
      <c r="E583" s="368"/>
      <c r="F583" s="368"/>
      <c r="G583" s="368"/>
      <c r="H583" s="368"/>
      <c r="I583" s="368"/>
      <c r="J583" s="368"/>
      <c r="K583" s="368"/>
      <c r="L583" s="368"/>
      <c r="M583" s="368"/>
      <c r="N583" s="368"/>
      <c r="O583" s="368"/>
      <c r="P583" s="368"/>
      <c r="Q583" s="368"/>
      <c r="R583" s="368"/>
    </row>
    <row r="584" spans="1:18" ht="20.25">
      <c r="A584" s="176"/>
      <c r="B584" s="180" t="s">
        <v>445</v>
      </c>
      <c r="C584" s="176"/>
      <c r="D584" s="176"/>
      <c r="E584" s="176"/>
      <c r="F584" s="201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</row>
    <row r="585" spans="1:20" ht="20.25">
      <c r="A585" s="80" t="s">
        <v>89</v>
      </c>
      <c r="B585" s="369" t="s">
        <v>3</v>
      </c>
      <c r="C585" s="369" t="s">
        <v>4</v>
      </c>
      <c r="D585" s="371" t="s">
        <v>19</v>
      </c>
      <c r="E585" s="371" t="s">
        <v>5</v>
      </c>
      <c r="F585" s="373" t="s">
        <v>25</v>
      </c>
      <c r="G585" s="396" t="s">
        <v>480</v>
      </c>
      <c r="H585" s="387"/>
      <c r="I585" s="388"/>
      <c r="J585" s="387" t="s">
        <v>686</v>
      </c>
      <c r="K585" s="387"/>
      <c r="L585" s="387"/>
      <c r="M585" s="387"/>
      <c r="N585" s="387"/>
      <c r="O585" s="387"/>
      <c r="P585" s="387"/>
      <c r="Q585" s="387"/>
      <c r="R585" s="388"/>
      <c r="T585" s="358"/>
    </row>
    <row r="586" spans="1:18" ht="20.25">
      <c r="A586" s="81" t="s">
        <v>90</v>
      </c>
      <c r="B586" s="370"/>
      <c r="C586" s="370"/>
      <c r="D586" s="372"/>
      <c r="E586" s="372"/>
      <c r="F586" s="374"/>
      <c r="G586" s="50" t="s">
        <v>17</v>
      </c>
      <c r="H586" s="50" t="s">
        <v>16</v>
      </c>
      <c r="I586" s="50" t="s">
        <v>15</v>
      </c>
      <c r="J586" s="50" t="s">
        <v>14</v>
      </c>
      <c r="K586" s="50" t="s">
        <v>12</v>
      </c>
      <c r="L586" s="50" t="s">
        <v>13</v>
      </c>
      <c r="M586" s="50" t="s">
        <v>11</v>
      </c>
      <c r="N586" s="50" t="s">
        <v>10</v>
      </c>
      <c r="O586" s="50" t="s">
        <v>9</v>
      </c>
      <c r="P586" s="50" t="s">
        <v>8</v>
      </c>
      <c r="Q586" s="50" t="s">
        <v>6</v>
      </c>
      <c r="R586" s="50" t="s">
        <v>7</v>
      </c>
    </row>
    <row r="587" spans="1:18" ht="20.25">
      <c r="A587" s="251">
        <v>18</v>
      </c>
      <c r="B587" s="102" t="s">
        <v>634</v>
      </c>
      <c r="C587" s="172" t="s">
        <v>635</v>
      </c>
      <c r="D587" s="37">
        <v>50000</v>
      </c>
      <c r="E587" s="128" t="s">
        <v>39</v>
      </c>
      <c r="F587" s="91" t="s">
        <v>42</v>
      </c>
      <c r="G587" s="47"/>
      <c r="H587" s="85"/>
      <c r="I587" s="47"/>
      <c r="J587" s="85"/>
      <c r="K587" s="47"/>
      <c r="L587" s="85"/>
      <c r="M587" s="47"/>
      <c r="N587" s="85"/>
      <c r="O587" s="47"/>
      <c r="P587" s="85"/>
      <c r="Q587" s="47"/>
      <c r="R587" s="47"/>
    </row>
    <row r="588" spans="1:18" ht="20.25">
      <c r="A588" s="51"/>
      <c r="B588" s="103"/>
      <c r="C588" s="331" t="s">
        <v>636</v>
      </c>
      <c r="D588" s="113"/>
      <c r="E588" s="70"/>
      <c r="F588" s="104"/>
      <c r="G588" s="52"/>
      <c r="H588" s="89"/>
      <c r="I588" s="52"/>
      <c r="J588" s="89"/>
      <c r="K588" s="52"/>
      <c r="L588" s="89"/>
      <c r="M588" s="52"/>
      <c r="N588" s="89"/>
      <c r="O588" s="52"/>
      <c r="P588" s="89"/>
      <c r="Q588" s="52"/>
      <c r="R588" s="52"/>
    </row>
    <row r="589" spans="1:18" ht="20.25">
      <c r="A589" s="46">
        <v>19</v>
      </c>
      <c r="B589" s="105" t="s">
        <v>666</v>
      </c>
      <c r="C589" s="120" t="s">
        <v>203</v>
      </c>
      <c r="D589" s="49">
        <v>20000</v>
      </c>
      <c r="E589" s="128" t="s">
        <v>39</v>
      </c>
      <c r="F589" s="91" t="s">
        <v>42</v>
      </c>
      <c r="G589" s="47"/>
      <c r="H589" s="85"/>
      <c r="I589" s="47"/>
      <c r="J589" s="85"/>
      <c r="K589" s="47"/>
      <c r="L589" s="85"/>
      <c r="M589" s="47"/>
      <c r="N589" s="85"/>
      <c r="O589" s="47"/>
      <c r="P589" s="85"/>
      <c r="Q589" s="47"/>
      <c r="R589" s="47"/>
    </row>
    <row r="590" spans="1:18" ht="20.25">
      <c r="A590" s="46"/>
      <c r="B590" s="105" t="s">
        <v>467</v>
      </c>
      <c r="C590" s="119" t="s">
        <v>265</v>
      </c>
      <c r="D590" s="49"/>
      <c r="E590" s="70"/>
      <c r="F590" s="104"/>
      <c r="G590" s="52"/>
      <c r="H590" s="89"/>
      <c r="I590" s="52"/>
      <c r="J590" s="89"/>
      <c r="K590" s="52"/>
      <c r="L590" s="89"/>
      <c r="M590" s="52"/>
      <c r="N590" s="89"/>
      <c r="O590" s="52"/>
      <c r="P590" s="89"/>
      <c r="Q590" s="52"/>
      <c r="R590" s="52"/>
    </row>
    <row r="591" spans="1:6" ht="20.25">
      <c r="A591" s="375" t="s">
        <v>667</v>
      </c>
      <c r="B591" s="365"/>
      <c r="C591" s="366"/>
      <c r="D591" s="243">
        <f>D532+D535+D537+D539+D541+D543+D549+D551+D560+D564+D567+D569+D572+D574+D577+D579+D581+D587+D589</f>
        <v>3296260</v>
      </c>
      <c r="E591" s="63"/>
      <c r="F591" s="140"/>
    </row>
    <row r="592" spans="1:6" ht="20.25">
      <c r="A592" s="167"/>
      <c r="B592" s="167"/>
      <c r="C592" s="167"/>
      <c r="D592" s="74"/>
      <c r="E592" s="63"/>
      <c r="F592" s="140"/>
    </row>
    <row r="593" spans="1:18" ht="19.5" customHeight="1">
      <c r="A593" s="176"/>
      <c r="B593" s="180" t="s">
        <v>287</v>
      </c>
      <c r="C593" s="176"/>
      <c r="D593" s="176"/>
      <c r="E593" s="176"/>
      <c r="F593" s="201"/>
      <c r="G593" s="176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  <c r="R593" s="176"/>
    </row>
    <row r="594" spans="1:18" ht="20.25">
      <c r="A594" s="80" t="s">
        <v>89</v>
      </c>
      <c r="B594" s="369" t="s">
        <v>3</v>
      </c>
      <c r="C594" s="369" t="s">
        <v>4</v>
      </c>
      <c r="D594" s="371" t="s">
        <v>19</v>
      </c>
      <c r="E594" s="371" t="s">
        <v>5</v>
      </c>
      <c r="F594" s="373" t="s">
        <v>25</v>
      </c>
      <c r="G594" s="396" t="s">
        <v>480</v>
      </c>
      <c r="H594" s="387"/>
      <c r="I594" s="388"/>
      <c r="J594" s="387" t="s">
        <v>686</v>
      </c>
      <c r="K594" s="387"/>
      <c r="L594" s="387"/>
      <c r="M594" s="387"/>
      <c r="N594" s="387"/>
      <c r="O594" s="387"/>
      <c r="P594" s="387"/>
      <c r="Q594" s="387"/>
      <c r="R594" s="388"/>
    </row>
    <row r="595" spans="1:18" ht="20.25">
      <c r="A595" s="81" t="s">
        <v>90</v>
      </c>
      <c r="B595" s="370"/>
      <c r="C595" s="370"/>
      <c r="D595" s="372"/>
      <c r="E595" s="372"/>
      <c r="F595" s="374"/>
      <c r="G595" s="50" t="s">
        <v>17</v>
      </c>
      <c r="H595" s="50" t="s">
        <v>16</v>
      </c>
      <c r="I595" s="50" t="s">
        <v>15</v>
      </c>
      <c r="J595" s="50" t="s">
        <v>14</v>
      </c>
      <c r="K595" s="50" t="s">
        <v>12</v>
      </c>
      <c r="L595" s="50" t="s">
        <v>13</v>
      </c>
      <c r="M595" s="50" t="s">
        <v>11</v>
      </c>
      <c r="N595" s="50" t="s">
        <v>10</v>
      </c>
      <c r="O595" s="50" t="s">
        <v>9</v>
      </c>
      <c r="P595" s="50" t="s">
        <v>8</v>
      </c>
      <c r="Q595" s="50" t="s">
        <v>6</v>
      </c>
      <c r="R595" s="50" t="s">
        <v>7</v>
      </c>
    </row>
    <row r="596" spans="1:18" ht="20.25">
      <c r="A596" s="261">
        <v>1</v>
      </c>
      <c r="B596" s="116" t="s">
        <v>56</v>
      </c>
      <c r="C596" s="319" t="s">
        <v>242</v>
      </c>
      <c r="D596" s="262">
        <v>691440</v>
      </c>
      <c r="E596" s="128" t="s">
        <v>39</v>
      </c>
      <c r="F596" s="91" t="s">
        <v>289</v>
      </c>
      <c r="G596" s="181"/>
      <c r="H596" s="175"/>
      <c r="I596" s="181"/>
      <c r="J596" s="175"/>
      <c r="K596" s="181"/>
      <c r="L596" s="175"/>
      <c r="M596" s="181"/>
      <c r="N596" s="175"/>
      <c r="O596" s="181"/>
      <c r="P596" s="175"/>
      <c r="Q596" s="181"/>
      <c r="R596" s="175"/>
    </row>
    <row r="597" spans="1:18" ht="20.25">
      <c r="A597" s="55"/>
      <c r="B597" s="342"/>
      <c r="C597" s="140" t="s">
        <v>292</v>
      </c>
      <c r="D597" s="263"/>
      <c r="E597" s="53"/>
      <c r="F597" s="62" t="s">
        <v>288</v>
      </c>
      <c r="G597" s="33"/>
      <c r="H597" s="64"/>
      <c r="I597" s="33"/>
      <c r="J597" s="64"/>
      <c r="K597" s="33"/>
      <c r="L597" s="64"/>
      <c r="M597" s="33"/>
      <c r="N597" s="64"/>
      <c r="O597" s="33"/>
      <c r="P597" s="64"/>
      <c r="Q597" s="33"/>
      <c r="R597" s="64"/>
    </row>
    <row r="598" spans="1:18" ht="20.25">
      <c r="A598" s="251">
        <v>2</v>
      </c>
      <c r="B598" s="265" t="s">
        <v>57</v>
      </c>
      <c r="C598" s="120" t="s">
        <v>293</v>
      </c>
      <c r="D598" s="61">
        <v>42000</v>
      </c>
      <c r="E598" s="54" t="s">
        <v>39</v>
      </c>
      <c r="F598" s="91" t="s">
        <v>289</v>
      </c>
      <c r="G598" s="47"/>
      <c r="H598" s="85"/>
      <c r="I598" s="47"/>
      <c r="J598" s="85"/>
      <c r="K598" s="47"/>
      <c r="L598" s="85"/>
      <c r="M598" s="47"/>
      <c r="N598" s="85"/>
      <c r="O598" s="47"/>
      <c r="P598" s="85"/>
      <c r="Q598" s="47"/>
      <c r="R598" s="47"/>
    </row>
    <row r="599" spans="1:18" ht="20.25">
      <c r="A599" s="51"/>
      <c r="B599" s="312"/>
      <c r="C599" s="119"/>
      <c r="D599" s="250"/>
      <c r="E599" s="71"/>
      <c r="F599" s="104" t="s">
        <v>288</v>
      </c>
      <c r="G599" s="52"/>
      <c r="H599" s="89"/>
      <c r="I599" s="52"/>
      <c r="J599" s="89"/>
      <c r="K599" s="52"/>
      <c r="L599" s="89"/>
      <c r="M599" s="52"/>
      <c r="N599" s="89"/>
      <c r="O599" s="52"/>
      <c r="P599" s="89"/>
      <c r="Q599" s="52"/>
      <c r="R599" s="52"/>
    </row>
    <row r="600" spans="1:18" ht="20.25">
      <c r="A600" s="251">
        <v>4</v>
      </c>
      <c r="B600" s="102" t="s">
        <v>59</v>
      </c>
      <c r="C600" s="120" t="s">
        <v>443</v>
      </c>
      <c r="D600" s="37">
        <v>108000</v>
      </c>
      <c r="E600" s="128" t="s">
        <v>39</v>
      </c>
      <c r="F600" s="91" t="s">
        <v>289</v>
      </c>
      <c r="G600" s="47"/>
      <c r="H600" s="85"/>
      <c r="I600" s="47"/>
      <c r="J600" s="85"/>
      <c r="K600" s="47"/>
      <c r="L600" s="85"/>
      <c r="M600" s="47"/>
      <c r="N600" s="85"/>
      <c r="O600" s="47"/>
      <c r="P600" s="85"/>
      <c r="Q600" s="47"/>
      <c r="R600" s="47"/>
    </row>
    <row r="601" spans="1:18" ht="20.25">
      <c r="A601" s="46"/>
      <c r="B601" s="105"/>
      <c r="C601" s="119" t="s">
        <v>444</v>
      </c>
      <c r="D601" s="49"/>
      <c r="E601" s="53"/>
      <c r="F601" s="62" t="s">
        <v>288</v>
      </c>
      <c r="G601" s="48"/>
      <c r="H601" s="87"/>
      <c r="I601" s="48"/>
      <c r="J601" s="87"/>
      <c r="K601" s="48"/>
      <c r="L601" s="87"/>
      <c r="M601" s="48"/>
      <c r="N601" s="87"/>
      <c r="O601" s="48"/>
      <c r="P601" s="87"/>
      <c r="Q601" s="48"/>
      <c r="R601" s="48"/>
    </row>
    <row r="602" spans="1:18" ht="20.25">
      <c r="A602" s="258">
        <v>5</v>
      </c>
      <c r="B602" s="102" t="s">
        <v>129</v>
      </c>
      <c r="C602" s="120" t="s">
        <v>130</v>
      </c>
      <c r="D602" s="37">
        <v>12000</v>
      </c>
      <c r="E602" s="54" t="s">
        <v>39</v>
      </c>
      <c r="F602" s="91" t="s">
        <v>289</v>
      </c>
      <c r="G602" s="107"/>
      <c r="H602" s="108"/>
      <c r="I602" s="107"/>
      <c r="J602" s="108"/>
      <c r="K602" s="107"/>
      <c r="L602" s="108"/>
      <c r="M602" s="107"/>
      <c r="N602" s="108"/>
      <c r="O602" s="107"/>
      <c r="P602" s="108"/>
      <c r="Q602" s="107"/>
      <c r="R602" s="107"/>
    </row>
    <row r="603" spans="1:18" ht="20.25">
      <c r="A603" s="100"/>
      <c r="B603" s="103"/>
      <c r="C603" s="331"/>
      <c r="D603" s="113"/>
      <c r="E603" s="196"/>
      <c r="F603" s="62" t="s">
        <v>288</v>
      </c>
      <c r="G603" s="111"/>
      <c r="H603" s="112"/>
      <c r="I603" s="111"/>
      <c r="J603" s="112"/>
      <c r="K603" s="111"/>
      <c r="L603" s="112"/>
      <c r="M603" s="111"/>
      <c r="N603" s="112"/>
      <c r="O603" s="111"/>
      <c r="P603" s="112"/>
      <c r="Q603" s="111"/>
      <c r="R603" s="111"/>
    </row>
    <row r="604" spans="1:18" ht="20.25">
      <c r="A604" s="258">
        <v>3</v>
      </c>
      <c r="B604" s="102" t="s">
        <v>360</v>
      </c>
      <c r="C604" s="120" t="s">
        <v>273</v>
      </c>
      <c r="D604" s="37">
        <v>5000</v>
      </c>
      <c r="E604" s="128" t="s">
        <v>39</v>
      </c>
      <c r="F604" s="91" t="s">
        <v>289</v>
      </c>
      <c r="G604" s="107"/>
      <c r="H604" s="108"/>
      <c r="I604" s="107"/>
      <c r="J604" s="108"/>
      <c r="K604" s="107"/>
      <c r="L604" s="108"/>
      <c r="M604" s="107"/>
      <c r="N604" s="108"/>
      <c r="O604" s="107"/>
      <c r="P604" s="108"/>
      <c r="Q604" s="107"/>
      <c r="R604" s="107"/>
    </row>
    <row r="605" spans="1:18" ht="20.25">
      <c r="A605" s="100"/>
      <c r="B605" s="103" t="s">
        <v>361</v>
      </c>
      <c r="C605" s="119" t="s">
        <v>416</v>
      </c>
      <c r="D605" s="113"/>
      <c r="E605" s="70"/>
      <c r="F605" s="104" t="s">
        <v>288</v>
      </c>
      <c r="G605" s="111"/>
      <c r="H605" s="112"/>
      <c r="I605" s="111"/>
      <c r="J605" s="112"/>
      <c r="K605" s="111"/>
      <c r="L605" s="112"/>
      <c r="M605" s="111"/>
      <c r="N605" s="112"/>
      <c r="O605" s="111"/>
      <c r="P605" s="112"/>
      <c r="Q605" s="111"/>
      <c r="R605" s="111"/>
    </row>
    <row r="606" spans="1:18" ht="20.25">
      <c r="A606" s="258">
        <v>4</v>
      </c>
      <c r="B606" s="102" t="s">
        <v>181</v>
      </c>
      <c r="C606" s="120" t="s">
        <v>364</v>
      </c>
      <c r="D606" s="37">
        <v>5000</v>
      </c>
      <c r="E606" s="128" t="s">
        <v>39</v>
      </c>
      <c r="F606" s="91" t="s">
        <v>289</v>
      </c>
      <c r="G606" s="107"/>
      <c r="H606" s="108"/>
      <c r="I606" s="107"/>
      <c r="J606" s="108"/>
      <c r="K606" s="107"/>
      <c r="L606" s="108"/>
      <c r="M606" s="107"/>
      <c r="N606" s="108"/>
      <c r="O606" s="107"/>
      <c r="P606" s="108"/>
      <c r="Q606" s="107"/>
      <c r="R606" s="107"/>
    </row>
    <row r="607" spans="1:18" ht="20.25">
      <c r="A607" s="100"/>
      <c r="B607" s="103"/>
      <c r="C607" s="119" t="s">
        <v>417</v>
      </c>
      <c r="D607" s="113"/>
      <c r="E607" s="70"/>
      <c r="F607" s="62" t="s">
        <v>288</v>
      </c>
      <c r="G607" s="111"/>
      <c r="H607" s="112"/>
      <c r="I607" s="111"/>
      <c r="J607" s="112"/>
      <c r="K607" s="111"/>
      <c r="L607" s="112"/>
      <c r="M607" s="111"/>
      <c r="N607" s="112"/>
      <c r="O607" s="111"/>
      <c r="P607" s="112"/>
      <c r="Q607" s="111"/>
      <c r="R607" s="111"/>
    </row>
    <row r="608" spans="1:18" ht="20.25">
      <c r="A608" s="46">
        <v>5</v>
      </c>
      <c r="B608" s="102" t="s">
        <v>61</v>
      </c>
      <c r="C608" s="120" t="s">
        <v>62</v>
      </c>
      <c r="D608" s="37">
        <v>48000</v>
      </c>
      <c r="E608" s="128" t="s">
        <v>39</v>
      </c>
      <c r="F608" s="91" t="s">
        <v>42</v>
      </c>
      <c r="G608" s="107"/>
      <c r="H608" s="108"/>
      <c r="I608" s="107"/>
      <c r="J608" s="108"/>
      <c r="K608" s="107"/>
      <c r="L608" s="108"/>
      <c r="M608" s="107"/>
      <c r="N608" s="108"/>
      <c r="O608" s="107"/>
      <c r="P608" s="108"/>
      <c r="Q608" s="107"/>
      <c r="R608" s="107"/>
    </row>
    <row r="609" spans="1:18" ht="20.25">
      <c r="A609" s="42"/>
      <c r="B609" s="270"/>
      <c r="C609" s="119" t="s">
        <v>363</v>
      </c>
      <c r="D609" s="113"/>
      <c r="E609" s="70"/>
      <c r="F609" s="104"/>
      <c r="G609" s="111"/>
      <c r="H609" s="112"/>
      <c r="I609" s="111"/>
      <c r="J609" s="112"/>
      <c r="K609" s="111"/>
      <c r="L609" s="112"/>
      <c r="M609" s="111"/>
      <c r="N609" s="112"/>
      <c r="O609" s="111"/>
      <c r="P609" s="112"/>
      <c r="Q609" s="111"/>
      <c r="R609" s="111"/>
    </row>
    <row r="610" spans="1:18" ht="20.25">
      <c r="A610" s="145"/>
      <c r="B610" s="105"/>
      <c r="C610" s="122"/>
      <c r="D610" s="86"/>
      <c r="E610" s="53"/>
      <c r="F610" s="77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</row>
    <row r="611" spans="1:18" ht="20.25">
      <c r="A611" s="368">
        <v>46</v>
      </c>
      <c r="B611" s="368"/>
      <c r="C611" s="368"/>
      <c r="D611" s="368"/>
      <c r="E611" s="368"/>
      <c r="F611" s="368"/>
      <c r="G611" s="368"/>
      <c r="H611" s="368"/>
      <c r="I611" s="368"/>
      <c r="J611" s="368"/>
      <c r="K611" s="368"/>
      <c r="L611" s="368"/>
      <c r="M611" s="368"/>
      <c r="N611" s="368"/>
      <c r="O611" s="368"/>
      <c r="P611" s="368"/>
      <c r="Q611" s="368"/>
      <c r="R611" s="368"/>
    </row>
    <row r="612" spans="1:18" ht="20.25">
      <c r="A612" s="176"/>
      <c r="B612" s="180" t="s">
        <v>843</v>
      </c>
      <c r="C612" s="176"/>
      <c r="D612" s="176"/>
      <c r="E612" s="176"/>
      <c r="F612" s="201"/>
      <c r="G612" s="176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  <c r="R612" s="176"/>
    </row>
    <row r="613" spans="1:18" ht="21.75" customHeight="1">
      <c r="A613" s="80" t="s">
        <v>89</v>
      </c>
      <c r="B613" s="369" t="s">
        <v>3</v>
      </c>
      <c r="C613" s="369" t="s">
        <v>4</v>
      </c>
      <c r="D613" s="371" t="s">
        <v>19</v>
      </c>
      <c r="E613" s="371" t="s">
        <v>5</v>
      </c>
      <c r="F613" s="373" t="s">
        <v>25</v>
      </c>
      <c r="G613" s="396" t="s">
        <v>480</v>
      </c>
      <c r="H613" s="387"/>
      <c r="I613" s="388"/>
      <c r="J613" s="387" t="s">
        <v>686</v>
      </c>
      <c r="K613" s="387"/>
      <c r="L613" s="387"/>
      <c r="M613" s="387"/>
      <c r="N613" s="387"/>
      <c r="O613" s="387"/>
      <c r="P613" s="387"/>
      <c r="Q613" s="387"/>
      <c r="R613" s="388"/>
    </row>
    <row r="614" spans="1:20" ht="20.25">
      <c r="A614" s="81" t="s">
        <v>90</v>
      </c>
      <c r="B614" s="370"/>
      <c r="C614" s="370"/>
      <c r="D614" s="372"/>
      <c r="E614" s="372"/>
      <c r="F614" s="374"/>
      <c r="G614" s="50" t="s">
        <v>17</v>
      </c>
      <c r="H614" s="50" t="s">
        <v>16</v>
      </c>
      <c r="I614" s="50" t="s">
        <v>15</v>
      </c>
      <c r="J614" s="50" t="s">
        <v>14</v>
      </c>
      <c r="K614" s="50" t="s">
        <v>12</v>
      </c>
      <c r="L614" s="50" t="s">
        <v>13</v>
      </c>
      <c r="M614" s="50" t="s">
        <v>11</v>
      </c>
      <c r="N614" s="50" t="s">
        <v>10</v>
      </c>
      <c r="O614" s="50" t="s">
        <v>9</v>
      </c>
      <c r="P614" s="50" t="s">
        <v>8</v>
      </c>
      <c r="Q614" s="50" t="s">
        <v>6</v>
      </c>
      <c r="R614" s="50" t="s">
        <v>7</v>
      </c>
      <c r="T614" s="358"/>
    </row>
    <row r="615" spans="1:18" ht="20.25">
      <c r="A615" s="258">
        <v>6</v>
      </c>
      <c r="B615" s="168" t="s">
        <v>347</v>
      </c>
      <c r="C615" s="321" t="s">
        <v>350</v>
      </c>
      <c r="D615" s="61">
        <v>83340</v>
      </c>
      <c r="E615" s="54" t="s">
        <v>39</v>
      </c>
      <c r="F615" s="91" t="s">
        <v>289</v>
      </c>
      <c r="G615" s="36"/>
      <c r="H615" s="39"/>
      <c r="I615" s="36"/>
      <c r="J615" s="39"/>
      <c r="K615" s="36"/>
      <c r="L615" s="39"/>
      <c r="M615" s="36"/>
      <c r="N615" s="39"/>
      <c r="O615" s="36"/>
      <c r="P615" s="39"/>
      <c r="Q615" s="36"/>
      <c r="R615" s="36"/>
    </row>
    <row r="616" spans="1:18" ht="20.25">
      <c r="A616" s="106"/>
      <c r="B616" s="169" t="s">
        <v>348</v>
      </c>
      <c r="C616" s="322" t="s">
        <v>351</v>
      </c>
      <c r="D616" s="45"/>
      <c r="E616" s="49"/>
      <c r="F616" s="62" t="s">
        <v>288</v>
      </c>
      <c r="G616" s="40"/>
      <c r="H616" s="28"/>
      <c r="I616" s="40"/>
      <c r="J616" s="28"/>
      <c r="K616" s="40"/>
      <c r="L616" s="28"/>
      <c r="M616" s="40"/>
      <c r="N616" s="28"/>
      <c r="O616" s="40"/>
      <c r="P616" s="28"/>
      <c r="Q616" s="40"/>
      <c r="R616" s="40"/>
    </row>
    <row r="617" spans="1:18" ht="20.25">
      <c r="A617" s="106"/>
      <c r="B617" s="105" t="s">
        <v>349</v>
      </c>
      <c r="C617" s="322" t="s">
        <v>352</v>
      </c>
      <c r="D617" s="45"/>
      <c r="E617" s="35"/>
      <c r="F617" s="106"/>
      <c r="G617" s="40"/>
      <c r="H617" s="28"/>
      <c r="I617" s="40"/>
      <c r="J617" s="28"/>
      <c r="K617" s="40"/>
      <c r="L617" s="28"/>
      <c r="M617" s="40"/>
      <c r="N617" s="28"/>
      <c r="O617" s="40"/>
      <c r="P617" s="28"/>
      <c r="Q617" s="40"/>
      <c r="R617" s="40"/>
    </row>
    <row r="618" spans="1:18" ht="20.25">
      <c r="A618" s="34"/>
      <c r="B618" s="167"/>
      <c r="C618" s="322" t="s">
        <v>353</v>
      </c>
      <c r="D618" s="45"/>
      <c r="E618" s="35"/>
      <c r="F618" s="106"/>
      <c r="G618" s="40"/>
      <c r="H618" s="28"/>
      <c r="I618" s="40"/>
      <c r="J618" s="28"/>
      <c r="K618" s="40"/>
      <c r="L618" s="28"/>
      <c r="M618" s="40"/>
      <c r="N618" s="28"/>
      <c r="O618" s="40"/>
      <c r="P618" s="28"/>
      <c r="Q618" s="40"/>
      <c r="R618" s="40"/>
    </row>
    <row r="619" spans="1:18" ht="20.25">
      <c r="A619" s="42"/>
      <c r="B619" s="327"/>
      <c r="C619" s="323" t="s">
        <v>354</v>
      </c>
      <c r="D619" s="313"/>
      <c r="E619" s="41"/>
      <c r="F619" s="93"/>
      <c r="G619" s="44"/>
      <c r="H619" s="43"/>
      <c r="I619" s="44"/>
      <c r="J619" s="43"/>
      <c r="K619" s="44"/>
      <c r="L619" s="43"/>
      <c r="M619" s="44"/>
      <c r="N619" s="43"/>
      <c r="O619" s="44"/>
      <c r="P619" s="43"/>
      <c r="Q619" s="44"/>
      <c r="R619" s="44"/>
    </row>
    <row r="620" spans="1:18" ht="20.25">
      <c r="A620" s="258">
        <v>7</v>
      </c>
      <c r="B620" s="102" t="s">
        <v>131</v>
      </c>
      <c r="C620" s="120" t="s">
        <v>637</v>
      </c>
      <c r="D620" s="37">
        <v>7000</v>
      </c>
      <c r="E620" s="58" t="s">
        <v>39</v>
      </c>
      <c r="F620" s="91" t="s">
        <v>289</v>
      </c>
      <c r="G620" s="107"/>
      <c r="H620" s="108"/>
      <c r="I620" s="107"/>
      <c r="J620" s="108"/>
      <c r="K620" s="107"/>
      <c r="L620" s="108"/>
      <c r="M620" s="107"/>
      <c r="N620" s="108"/>
      <c r="O620" s="107"/>
      <c r="P620" s="108"/>
      <c r="Q620" s="107"/>
      <c r="R620" s="107"/>
    </row>
    <row r="621" spans="1:18" ht="20.25">
      <c r="A621" s="92"/>
      <c r="B621" s="105"/>
      <c r="C621" s="118" t="s">
        <v>828</v>
      </c>
      <c r="D621" s="49"/>
      <c r="E621" s="53"/>
      <c r="F621" s="62" t="s">
        <v>288</v>
      </c>
      <c r="G621" s="109"/>
      <c r="H621" s="110"/>
      <c r="I621" s="109"/>
      <c r="J621" s="110"/>
      <c r="K621" s="109"/>
      <c r="L621" s="110"/>
      <c r="M621" s="109"/>
      <c r="N621" s="110"/>
      <c r="O621" s="109"/>
      <c r="P621" s="110"/>
      <c r="Q621" s="109"/>
      <c r="R621" s="109"/>
    </row>
    <row r="622" spans="1:18" ht="20.25">
      <c r="A622" s="100"/>
      <c r="B622" s="103"/>
      <c r="C622" s="323" t="s">
        <v>633</v>
      </c>
      <c r="D622" s="113"/>
      <c r="E622" s="70"/>
      <c r="F622" s="337"/>
      <c r="G622" s="111"/>
      <c r="H622" s="112"/>
      <c r="I622" s="111"/>
      <c r="J622" s="112"/>
      <c r="K622" s="111"/>
      <c r="L622" s="112"/>
      <c r="M622" s="111"/>
      <c r="N622" s="112"/>
      <c r="O622" s="111"/>
      <c r="P622" s="112"/>
      <c r="Q622" s="111"/>
      <c r="R622" s="111"/>
    </row>
    <row r="623" spans="1:18" ht="20.25">
      <c r="A623" s="258">
        <v>8</v>
      </c>
      <c r="B623" s="102" t="s">
        <v>133</v>
      </c>
      <c r="C623" s="120" t="s">
        <v>65</v>
      </c>
      <c r="D623" s="37">
        <v>30000</v>
      </c>
      <c r="E623" s="128" t="s">
        <v>39</v>
      </c>
      <c r="F623" s="91" t="s">
        <v>289</v>
      </c>
      <c r="G623" s="107"/>
      <c r="H623" s="108"/>
      <c r="I623" s="107"/>
      <c r="J623" s="108"/>
      <c r="K623" s="107"/>
      <c r="L623" s="108"/>
      <c r="M623" s="107"/>
      <c r="N623" s="108"/>
      <c r="O623" s="107"/>
      <c r="P623" s="108"/>
      <c r="Q623" s="107"/>
      <c r="R623" s="107"/>
    </row>
    <row r="624" spans="1:18" ht="20.25">
      <c r="A624" s="92"/>
      <c r="B624" s="105" t="s">
        <v>620</v>
      </c>
      <c r="C624" s="118" t="s">
        <v>136</v>
      </c>
      <c r="D624" s="49"/>
      <c r="E624" s="53"/>
      <c r="F624" s="62" t="s">
        <v>288</v>
      </c>
      <c r="G624" s="109"/>
      <c r="H624" s="110"/>
      <c r="I624" s="109"/>
      <c r="J624" s="110"/>
      <c r="K624" s="109"/>
      <c r="L624" s="110"/>
      <c r="M624" s="109"/>
      <c r="N624" s="110"/>
      <c r="O624" s="109"/>
      <c r="P624" s="110"/>
      <c r="Q624" s="109"/>
      <c r="R624" s="109"/>
    </row>
    <row r="625" spans="1:18" ht="20.25">
      <c r="A625" s="92"/>
      <c r="B625" s="105" t="s">
        <v>615</v>
      </c>
      <c r="C625" s="119" t="s">
        <v>135</v>
      </c>
      <c r="D625" s="49"/>
      <c r="E625" s="53"/>
      <c r="F625" s="62"/>
      <c r="G625" s="109"/>
      <c r="H625" s="110"/>
      <c r="I625" s="109"/>
      <c r="J625" s="110"/>
      <c r="K625" s="109"/>
      <c r="L625" s="110"/>
      <c r="M625" s="109"/>
      <c r="N625" s="110"/>
      <c r="O625" s="109"/>
      <c r="P625" s="110"/>
      <c r="Q625" s="109"/>
      <c r="R625" s="109"/>
    </row>
    <row r="626" spans="1:18" ht="20.25">
      <c r="A626" s="258">
        <v>9</v>
      </c>
      <c r="B626" s="102" t="s">
        <v>140</v>
      </c>
      <c r="C626" s="120" t="s">
        <v>141</v>
      </c>
      <c r="D626" s="37">
        <v>10000</v>
      </c>
      <c r="E626" s="128" t="s">
        <v>39</v>
      </c>
      <c r="F626" s="91" t="s">
        <v>289</v>
      </c>
      <c r="G626" s="107"/>
      <c r="H626" s="108"/>
      <c r="I626" s="107"/>
      <c r="J626" s="108"/>
      <c r="K626" s="107"/>
      <c r="L626" s="108"/>
      <c r="M626" s="107"/>
      <c r="N626" s="108"/>
      <c r="O626" s="107"/>
      <c r="P626" s="108"/>
      <c r="Q626" s="107"/>
      <c r="R626" s="107"/>
    </row>
    <row r="627" spans="1:18" ht="20.25">
      <c r="A627" s="100"/>
      <c r="B627" s="103"/>
      <c r="C627" s="119" t="s">
        <v>142</v>
      </c>
      <c r="D627" s="113"/>
      <c r="E627" s="70"/>
      <c r="F627" s="62" t="s">
        <v>288</v>
      </c>
      <c r="G627" s="111"/>
      <c r="H627" s="112"/>
      <c r="I627" s="111"/>
      <c r="J627" s="112"/>
      <c r="K627" s="111"/>
      <c r="L627" s="112"/>
      <c r="M627" s="111"/>
      <c r="N627" s="112"/>
      <c r="O627" s="111"/>
      <c r="P627" s="112"/>
      <c r="Q627" s="111"/>
      <c r="R627" s="111"/>
    </row>
    <row r="628" spans="1:18" ht="20.25">
      <c r="A628" s="258">
        <v>10</v>
      </c>
      <c r="B628" s="102" t="s">
        <v>183</v>
      </c>
      <c r="C628" s="120" t="s">
        <v>223</v>
      </c>
      <c r="D628" s="37">
        <v>20000</v>
      </c>
      <c r="E628" s="128" t="s">
        <v>39</v>
      </c>
      <c r="F628" s="91" t="s">
        <v>289</v>
      </c>
      <c r="G628" s="107"/>
      <c r="H628" s="108"/>
      <c r="I628" s="107"/>
      <c r="J628" s="108"/>
      <c r="K628" s="107"/>
      <c r="L628" s="108"/>
      <c r="M628" s="107"/>
      <c r="N628" s="108"/>
      <c r="O628" s="107"/>
      <c r="P628" s="108"/>
      <c r="Q628" s="107"/>
      <c r="R628" s="107"/>
    </row>
    <row r="629" spans="1:18" ht="20.25">
      <c r="A629" s="100"/>
      <c r="B629" s="103"/>
      <c r="C629" s="119" t="s">
        <v>278</v>
      </c>
      <c r="D629" s="113"/>
      <c r="E629" s="70"/>
      <c r="F629" s="62" t="s">
        <v>288</v>
      </c>
      <c r="G629" s="111"/>
      <c r="H629" s="112"/>
      <c r="I629" s="111"/>
      <c r="J629" s="112"/>
      <c r="K629" s="111"/>
      <c r="L629" s="112"/>
      <c r="M629" s="111"/>
      <c r="N629" s="112"/>
      <c r="O629" s="111"/>
      <c r="P629" s="112"/>
      <c r="Q629" s="111"/>
      <c r="R629" s="111"/>
    </row>
    <row r="630" spans="1:18" ht="20.25">
      <c r="A630" s="92">
        <v>11</v>
      </c>
      <c r="B630" s="105" t="s">
        <v>82</v>
      </c>
      <c r="C630" s="118" t="s">
        <v>639</v>
      </c>
      <c r="D630" s="49">
        <v>5000</v>
      </c>
      <c r="E630" s="128" t="s">
        <v>39</v>
      </c>
      <c r="F630" s="91" t="s">
        <v>289</v>
      </c>
      <c r="G630" s="107"/>
      <c r="H630" s="108"/>
      <c r="I630" s="107"/>
      <c r="J630" s="108"/>
      <c r="K630" s="107"/>
      <c r="L630" s="108"/>
      <c r="M630" s="107"/>
      <c r="N630" s="108"/>
      <c r="O630" s="107"/>
      <c r="P630" s="108"/>
      <c r="Q630" s="107"/>
      <c r="R630" s="107"/>
    </row>
    <row r="631" spans="1:18" ht="20.25">
      <c r="A631" s="92"/>
      <c r="B631" s="105"/>
      <c r="C631" s="118" t="s">
        <v>640</v>
      </c>
      <c r="D631" s="49"/>
      <c r="E631" s="70"/>
      <c r="F631" s="62" t="s">
        <v>288</v>
      </c>
      <c r="G631" s="111"/>
      <c r="H631" s="112"/>
      <c r="I631" s="111"/>
      <c r="J631" s="112"/>
      <c r="K631" s="111"/>
      <c r="L631" s="112"/>
      <c r="M631" s="111"/>
      <c r="N631" s="112"/>
      <c r="O631" s="111"/>
      <c r="P631" s="112"/>
      <c r="Q631" s="111"/>
      <c r="R631" s="111"/>
    </row>
    <row r="632" spans="1:18" ht="20.25">
      <c r="A632" s="258">
        <v>12</v>
      </c>
      <c r="B632" s="102" t="s">
        <v>157</v>
      </c>
      <c r="C632" s="120" t="s">
        <v>158</v>
      </c>
      <c r="D632" s="37">
        <v>10000</v>
      </c>
      <c r="E632" s="128" t="s">
        <v>39</v>
      </c>
      <c r="F632" s="91" t="s">
        <v>289</v>
      </c>
      <c r="G632" s="107"/>
      <c r="H632" s="108"/>
      <c r="I632" s="107"/>
      <c r="J632" s="108"/>
      <c r="K632" s="107"/>
      <c r="L632" s="108"/>
      <c r="M632" s="107"/>
      <c r="N632" s="108"/>
      <c r="O632" s="107"/>
      <c r="P632" s="108"/>
      <c r="Q632" s="107"/>
      <c r="R632" s="107"/>
    </row>
    <row r="633" spans="1:18" ht="20.25">
      <c r="A633" s="100"/>
      <c r="B633" s="103"/>
      <c r="C633" s="119" t="s">
        <v>159</v>
      </c>
      <c r="D633" s="113"/>
      <c r="E633" s="70"/>
      <c r="F633" s="62" t="s">
        <v>288</v>
      </c>
      <c r="G633" s="111"/>
      <c r="H633" s="112"/>
      <c r="I633" s="111"/>
      <c r="J633" s="112"/>
      <c r="K633" s="111"/>
      <c r="L633" s="112"/>
      <c r="M633" s="111"/>
      <c r="N633" s="112"/>
      <c r="O633" s="111"/>
      <c r="P633" s="112"/>
      <c r="Q633" s="111"/>
      <c r="R633" s="111"/>
    </row>
    <row r="634" spans="1:18" ht="20.25">
      <c r="A634" s="258">
        <v>13</v>
      </c>
      <c r="B634" s="102" t="s">
        <v>78</v>
      </c>
      <c r="C634" s="321" t="s">
        <v>294</v>
      </c>
      <c r="D634" s="37">
        <v>5000</v>
      </c>
      <c r="E634" s="128" t="s">
        <v>39</v>
      </c>
      <c r="F634" s="91" t="s">
        <v>289</v>
      </c>
      <c r="G634" s="107"/>
      <c r="H634" s="108"/>
      <c r="I634" s="107"/>
      <c r="J634" s="108"/>
      <c r="K634" s="107"/>
      <c r="L634" s="108"/>
      <c r="M634" s="107"/>
      <c r="N634" s="108"/>
      <c r="O634" s="107"/>
      <c r="P634" s="108"/>
      <c r="Q634" s="107"/>
      <c r="R634" s="107"/>
    </row>
    <row r="635" spans="1:18" ht="20.25">
      <c r="A635" s="100"/>
      <c r="B635" s="103"/>
      <c r="C635" s="323" t="s">
        <v>295</v>
      </c>
      <c r="D635" s="113"/>
      <c r="E635" s="70"/>
      <c r="F635" s="104" t="s">
        <v>288</v>
      </c>
      <c r="G635" s="111"/>
      <c r="H635" s="112"/>
      <c r="I635" s="111"/>
      <c r="J635" s="112"/>
      <c r="K635" s="111"/>
      <c r="L635" s="112"/>
      <c r="M635" s="111"/>
      <c r="N635" s="112"/>
      <c r="O635" s="111"/>
      <c r="P635" s="112"/>
      <c r="Q635" s="111"/>
      <c r="R635" s="111"/>
    </row>
    <row r="636" spans="1:18" ht="20.25">
      <c r="A636" s="145"/>
      <c r="B636" s="105"/>
      <c r="C636" s="359"/>
      <c r="D636" s="86"/>
      <c r="E636" s="53"/>
      <c r="F636" s="77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</row>
    <row r="637" spans="1:18" ht="20.25">
      <c r="A637" s="145"/>
      <c r="B637" s="105"/>
      <c r="C637" s="359"/>
      <c r="D637" s="86"/>
      <c r="E637" s="53"/>
      <c r="F637" s="77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</row>
    <row r="638" spans="1:18" ht="20.25">
      <c r="A638" s="145"/>
      <c r="B638" s="105"/>
      <c r="C638" s="359"/>
      <c r="D638" s="86"/>
      <c r="E638" s="53"/>
      <c r="F638" s="77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</row>
    <row r="639" spans="1:18" ht="20.25">
      <c r="A639" s="145"/>
      <c r="B639" s="105"/>
      <c r="C639" s="359"/>
      <c r="D639" s="86"/>
      <c r="E639" s="53"/>
      <c r="F639" s="77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</row>
    <row r="640" spans="1:18" ht="20.25">
      <c r="A640" s="368">
        <v>47</v>
      </c>
      <c r="B640" s="368"/>
      <c r="C640" s="368"/>
      <c r="D640" s="368"/>
      <c r="E640" s="368"/>
      <c r="F640" s="368"/>
      <c r="G640" s="368"/>
      <c r="H640" s="368"/>
      <c r="I640" s="368"/>
      <c r="J640" s="368"/>
      <c r="K640" s="368"/>
      <c r="L640" s="368"/>
      <c r="M640" s="368"/>
      <c r="N640" s="368"/>
      <c r="O640" s="368"/>
      <c r="P640" s="368"/>
      <c r="Q640" s="368"/>
      <c r="R640" s="368"/>
    </row>
    <row r="641" spans="1:18" ht="20.25">
      <c r="A641" s="176"/>
      <c r="B641" s="180" t="s">
        <v>843</v>
      </c>
      <c r="C641" s="176"/>
      <c r="D641" s="176"/>
      <c r="E641" s="176"/>
      <c r="F641" s="201"/>
      <c r="G641" s="176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  <c r="R641" s="176"/>
    </row>
    <row r="642" spans="1:18" ht="20.25">
      <c r="A642" s="80" t="s">
        <v>89</v>
      </c>
      <c r="B642" s="369" t="s">
        <v>3</v>
      </c>
      <c r="C642" s="369" t="s">
        <v>4</v>
      </c>
      <c r="D642" s="371" t="s">
        <v>19</v>
      </c>
      <c r="E642" s="371" t="s">
        <v>5</v>
      </c>
      <c r="F642" s="373" t="s">
        <v>25</v>
      </c>
      <c r="G642" s="396" t="s">
        <v>480</v>
      </c>
      <c r="H642" s="387"/>
      <c r="I642" s="388"/>
      <c r="J642" s="387" t="s">
        <v>686</v>
      </c>
      <c r="K642" s="387"/>
      <c r="L642" s="387"/>
      <c r="M642" s="387"/>
      <c r="N642" s="387"/>
      <c r="O642" s="387"/>
      <c r="P642" s="387"/>
      <c r="Q642" s="387"/>
      <c r="R642" s="388"/>
    </row>
    <row r="643" spans="1:18" ht="20.25">
      <c r="A643" s="81" t="s">
        <v>90</v>
      </c>
      <c r="B643" s="370"/>
      <c r="C643" s="370"/>
      <c r="D643" s="372"/>
      <c r="E643" s="372"/>
      <c r="F643" s="374"/>
      <c r="G643" s="50" t="s">
        <v>17</v>
      </c>
      <c r="H643" s="50" t="s">
        <v>16</v>
      </c>
      <c r="I643" s="50" t="s">
        <v>15</v>
      </c>
      <c r="J643" s="50" t="s">
        <v>14</v>
      </c>
      <c r="K643" s="50" t="s">
        <v>12</v>
      </c>
      <c r="L643" s="50" t="s">
        <v>13</v>
      </c>
      <c r="M643" s="50" t="s">
        <v>11</v>
      </c>
      <c r="N643" s="50" t="s">
        <v>10</v>
      </c>
      <c r="O643" s="50" t="s">
        <v>9</v>
      </c>
      <c r="P643" s="50" t="s">
        <v>8</v>
      </c>
      <c r="Q643" s="50" t="s">
        <v>6</v>
      </c>
      <c r="R643" s="50" t="s">
        <v>7</v>
      </c>
    </row>
    <row r="644" spans="1:18" ht="20.25">
      <c r="A644" s="258">
        <v>14</v>
      </c>
      <c r="B644" s="102" t="s">
        <v>296</v>
      </c>
      <c r="C644" s="321" t="s">
        <v>297</v>
      </c>
      <c r="D644" s="37">
        <v>20000</v>
      </c>
      <c r="E644" s="128" t="s">
        <v>39</v>
      </c>
      <c r="F644" s="91" t="s">
        <v>289</v>
      </c>
      <c r="G644" s="107"/>
      <c r="H644" s="108"/>
      <c r="I644" s="107"/>
      <c r="J644" s="108"/>
      <c r="K644" s="107"/>
      <c r="L644" s="108"/>
      <c r="M644" s="107"/>
      <c r="N644" s="108"/>
      <c r="O644" s="107"/>
      <c r="P644" s="108"/>
      <c r="Q644" s="107"/>
      <c r="R644" s="107"/>
    </row>
    <row r="645" spans="1:18" ht="20.25">
      <c r="A645" s="100"/>
      <c r="B645" s="103"/>
      <c r="C645" s="323" t="s">
        <v>298</v>
      </c>
      <c r="D645" s="113"/>
      <c r="E645" s="70"/>
      <c r="F645" s="104" t="s">
        <v>288</v>
      </c>
      <c r="G645" s="111"/>
      <c r="H645" s="112"/>
      <c r="I645" s="111"/>
      <c r="J645" s="112"/>
      <c r="K645" s="111"/>
      <c r="L645" s="112"/>
      <c r="M645" s="111"/>
      <c r="N645" s="112"/>
      <c r="O645" s="111"/>
      <c r="P645" s="112"/>
      <c r="Q645" s="111"/>
      <c r="R645" s="111"/>
    </row>
    <row r="646" spans="1:18" ht="20.25">
      <c r="A646" s="258">
        <v>15</v>
      </c>
      <c r="B646" s="102" t="s">
        <v>83</v>
      </c>
      <c r="C646" s="321" t="s">
        <v>829</v>
      </c>
      <c r="D646" s="37">
        <v>5000</v>
      </c>
      <c r="E646" s="128" t="s">
        <v>39</v>
      </c>
      <c r="F646" s="91" t="s">
        <v>289</v>
      </c>
      <c r="G646" s="107"/>
      <c r="H646" s="108"/>
      <c r="I646" s="107"/>
      <c r="J646" s="108"/>
      <c r="K646" s="107"/>
      <c r="L646" s="108"/>
      <c r="M646" s="107"/>
      <c r="N646" s="108"/>
      <c r="O646" s="107"/>
      <c r="P646" s="108"/>
      <c r="Q646" s="107"/>
      <c r="R646" s="107"/>
    </row>
    <row r="647" spans="1:18" ht="20.25">
      <c r="A647" s="100"/>
      <c r="B647" s="103"/>
      <c r="C647" s="323" t="s">
        <v>830</v>
      </c>
      <c r="D647" s="113"/>
      <c r="E647" s="70"/>
      <c r="F647" s="104" t="s">
        <v>288</v>
      </c>
      <c r="G647" s="111"/>
      <c r="H647" s="112"/>
      <c r="I647" s="111"/>
      <c r="J647" s="112"/>
      <c r="K647" s="111"/>
      <c r="L647" s="112"/>
      <c r="M647" s="111"/>
      <c r="N647" s="112"/>
      <c r="O647" s="111"/>
      <c r="P647" s="112"/>
      <c r="Q647" s="111"/>
      <c r="R647" s="111"/>
    </row>
    <row r="648" spans="1:21" ht="20.25">
      <c r="A648" s="375" t="s">
        <v>473</v>
      </c>
      <c r="B648" s="365"/>
      <c r="C648" s="366"/>
      <c r="D648" s="243">
        <f>D644+D634+D632+D630+D628+D626+D623+D620+D608+D615+D606+D604+D598+D596+D646</f>
        <v>986780</v>
      </c>
      <c r="U648" s="326"/>
    </row>
    <row r="649" spans="1:4" ht="20.25">
      <c r="A649" s="393" t="s">
        <v>845</v>
      </c>
      <c r="B649" s="394"/>
      <c r="C649" s="395"/>
      <c r="D649" s="199">
        <f>D177+D245+D314+D377+D439+D486+D526+D591+D648</f>
        <v>28654180</v>
      </c>
    </row>
    <row r="650" ht="20.25">
      <c r="U650" s="326"/>
    </row>
  </sheetData>
  <sheetProtection/>
  <mergeCells count="238">
    <mergeCell ref="A640:R640"/>
    <mergeCell ref="B642:B643"/>
    <mergeCell ref="C642:C643"/>
    <mergeCell ref="D642:D643"/>
    <mergeCell ref="E642:E643"/>
    <mergeCell ref="F642:F643"/>
    <mergeCell ref="G642:I642"/>
    <mergeCell ref="J642:R642"/>
    <mergeCell ref="A419:R419"/>
    <mergeCell ref="A501:R501"/>
    <mergeCell ref="B503:B504"/>
    <mergeCell ref="C503:C504"/>
    <mergeCell ref="D503:D504"/>
    <mergeCell ref="E503:E504"/>
    <mergeCell ref="F503:F504"/>
    <mergeCell ref="G503:I503"/>
    <mergeCell ref="J503:R503"/>
    <mergeCell ref="B422:B423"/>
    <mergeCell ref="A223:R223"/>
    <mergeCell ref="B225:B226"/>
    <mergeCell ref="C225:C226"/>
    <mergeCell ref="D225:D226"/>
    <mergeCell ref="E225:E226"/>
    <mergeCell ref="F225:F226"/>
    <mergeCell ref="G225:I225"/>
    <mergeCell ref="J225:R225"/>
    <mergeCell ref="A167:R167"/>
    <mergeCell ref="B169:B170"/>
    <mergeCell ref="C169:C170"/>
    <mergeCell ref="D169:D170"/>
    <mergeCell ref="E169:E170"/>
    <mergeCell ref="F169:F170"/>
    <mergeCell ref="G169:I169"/>
    <mergeCell ref="J169:R169"/>
    <mergeCell ref="A1:R1"/>
    <mergeCell ref="A2:R2"/>
    <mergeCell ref="A3:R3"/>
    <mergeCell ref="A4:R4"/>
    <mergeCell ref="A5:R5"/>
    <mergeCell ref="B8:B9"/>
    <mergeCell ref="C8:C9"/>
    <mergeCell ref="D8:D9"/>
    <mergeCell ref="E8:E9"/>
    <mergeCell ref="F8:F9"/>
    <mergeCell ref="G8:I8"/>
    <mergeCell ref="J8:R8"/>
    <mergeCell ref="A55:R55"/>
    <mergeCell ref="B57:B58"/>
    <mergeCell ref="C57:C58"/>
    <mergeCell ref="D57:D58"/>
    <mergeCell ref="E57:E58"/>
    <mergeCell ref="F57:F58"/>
    <mergeCell ref="G57:I57"/>
    <mergeCell ref="J57:R57"/>
    <mergeCell ref="A82:R82"/>
    <mergeCell ref="B84:B85"/>
    <mergeCell ref="C84:C85"/>
    <mergeCell ref="D84:D85"/>
    <mergeCell ref="E84:E85"/>
    <mergeCell ref="F84:F85"/>
    <mergeCell ref="G84:I84"/>
    <mergeCell ref="J84:R84"/>
    <mergeCell ref="J141:R141"/>
    <mergeCell ref="A111:R111"/>
    <mergeCell ref="B113:B114"/>
    <mergeCell ref="C113:C114"/>
    <mergeCell ref="D113:D114"/>
    <mergeCell ref="E113:E114"/>
    <mergeCell ref="F113:F114"/>
    <mergeCell ref="G113:I113"/>
    <mergeCell ref="J113:R113"/>
    <mergeCell ref="F181:F182"/>
    <mergeCell ref="G181:I181"/>
    <mergeCell ref="J181:R181"/>
    <mergeCell ref="A139:R139"/>
    <mergeCell ref="B141:B142"/>
    <mergeCell ref="C141:C142"/>
    <mergeCell ref="D141:D142"/>
    <mergeCell ref="E141:E142"/>
    <mergeCell ref="F141:F142"/>
    <mergeCell ref="G141:I141"/>
    <mergeCell ref="J253:R253"/>
    <mergeCell ref="A245:C245"/>
    <mergeCell ref="B253:B254"/>
    <mergeCell ref="C253:C254"/>
    <mergeCell ref="D253:D254"/>
    <mergeCell ref="E253:E254"/>
    <mergeCell ref="F253:F254"/>
    <mergeCell ref="A246:R246"/>
    <mergeCell ref="A251:R251"/>
    <mergeCell ref="G253:I253"/>
    <mergeCell ref="A314:C314"/>
    <mergeCell ref="A315:R315"/>
    <mergeCell ref="B317:B318"/>
    <mergeCell ref="C317:C318"/>
    <mergeCell ref="D317:D318"/>
    <mergeCell ref="E317:E318"/>
    <mergeCell ref="F317:F318"/>
    <mergeCell ref="G317:I317"/>
    <mergeCell ref="J317:R317"/>
    <mergeCell ref="A377:C377"/>
    <mergeCell ref="A391:R391"/>
    <mergeCell ref="B393:B394"/>
    <mergeCell ref="C393:C394"/>
    <mergeCell ref="D393:D394"/>
    <mergeCell ref="E393:E394"/>
    <mergeCell ref="F393:F394"/>
    <mergeCell ref="G393:I393"/>
    <mergeCell ref="J393:R393"/>
    <mergeCell ref="C422:C423"/>
    <mergeCell ref="D422:D423"/>
    <mergeCell ref="E422:E423"/>
    <mergeCell ref="F422:F423"/>
    <mergeCell ref="G422:I422"/>
    <mergeCell ref="J422:R422"/>
    <mergeCell ref="A439:C439"/>
    <mergeCell ref="A445:R445"/>
    <mergeCell ref="B447:B448"/>
    <mergeCell ref="C447:C448"/>
    <mergeCell ref="D447:D448"/>
    <mergeCell ref="E447:E448"/>
    <mergeCell ref="F447:F448"/>
    <mergeCell ref="G447:I447"/>
    <mergeCell ref="J447:R447"/>
    <mergeCell ref="A472:R472"/>
    <mergeCell ref="B474:B475"/>
    <mergeCell ref="C474:C475"/>
    <mergeCell ref="D474:D475"/>
    <mergeCell ref="E474:E475"/>
    <mergeCell ref="F474:F475"/>
    <mergeCell ref="G474:I474"/>
    <mergeCell ref="J474:R474"/>
    <mergeCell ref="A486:C486"/>
    <mergeCell ref="B489:B490"/>
    <mergeCell ref="C489:C490"/>
    <mergeCell ref="D489:D490"/>
    <mergeCell ref="E489:E490"/>
    <mergeCell ref="F489:F490"/>
    <mergeCell ref="G489:I489"/>
    <mergeCell ref="J489:R489"/>
    <mergeCell ref="A611:R611"/>
    <mergeCell ref="B613:B614"/>
    <mergeCell ref="C613:C614"/>
    <mergeCell ref="D613:D614"/>
    <mergeCell ref="E613:E614"/>
    <mergeCell ref="F613:F614"/>
    <mergeCell ref="G613:I613"/>
    <mergeCell ref="J613:R613"/>
    <mergeCell ref="A526:C526"/>
    <mergeCell ref="A528:R528"/>
    <mergeCell ref="B530:B531"/>
    <mergeCell ref="C530:C531"/>
    <mergeCell ref="D530:D531"/>
    <mergeCell ref="E530:E531"/>
    <mergeCell ref="F530:F531"/>
    <mergeCell ref="G530:I530"/>
    <mergeCell ref="J530:R530"/>
    <mergeCell ref="A556:R556"/>
    <mergeCell ref="B558:B559"/>
    <mergeCell ref="C558:C559"/>
    <mergeCell ref="D558:D559"/>
    <mergeCell ref="E558:E559"/>
    <mergeCell ref="F558:F559"/>
    <mergeCell ref="G558:I558"/>
    <mergeCell ref="J558:R558"/>
    <mergeCell ref="A583:R583"/>
    <mergeCell ref="B585:B586"/>
    <mergeCell ref="C585:C586"/>
    <mergeCell ref="D585:D586"/>
    <mergeCell ref="E585:E586"/>
    <mergeCell ref="F585:F586"/>
    <mergeCell ref="G585:I585"/>
    <mergeCell ref="J585:R585"/>
    <mergeCell ref="A591:C591"/>
    <mergeCell ref="B594:B595"/>
    <mergeCell ref="C594:C595"/>
    <mergeCell ref="D594:D595"/>
    <mergeCell ref="E594:E595"/>
    <mergeCell ref="F594:F595"/>
    <mergeCell ref="J594:R594"/>
    <mergeCell ref="A648:C648"/>
    <mergeCell ref="G594:I594"/>
    <mergeCell ref="A649:C649"/>
    <mergeCell ref="E30:E31"/>
    <mergeCell ref="F30:F31"/>
    <mergeCell ref="G30:I30"/>
    <mergeCell ref="J30:R30"/>
    <mergeCell ref="A195:R195"/>
    <mergeCell ref="B197:B198"/>
    <mergeCell ref="A28:R28"/>
    <mergeCell ref="B30:B31"/>
    <mergeCell ref="C30:C31"/>
    <mergeCell ref="D30:D31"/>
    <mergeCell ref="B181:B182"/>
    <mergeCell ref="A177:C177"/>
    <mergeCell ref="A179:R179"/>
    <mergeCell ref="C181:C182"/>
    <mergeCell ref="D181:D182"/>
    <mergeCell ref="E181:E182"/>
    <mergeCell ref="C197:C198"/>
    <mergeCell ref="D197:D198"/>
    <mergeCell ref="E197:E198"/>
    <mergeCell ref="F197:F198"/>
    <mergeCell ref="G197:I197"/>
    <mergeCell ref="J197:R197"/>
    <mergeCell ref="A279:R279"/>
    <mergeCell ref="B281:B282"/>
    <mergeCell ref="C281:C282"/>
    <mergeCell ref="D281:D282"/>
    <mergeCell ref="E281:E282"/>
    <mergeCell ref="F281:F282"/>
    <mergeCell ref="G281:I281"/>
    <mergeCell ref="J281:R281"/>
    <mergeCell ref="A307:R307"/>
    <mergeCell ref="B309:B310"/>
    <mergeCell ref="C309:C310"/>
    <mergeCell ref="D309:D310"/>
    <mergeCell ref="E309:E310"/>
    <mergeCell ref="F309:F310"/>
    <mergeCell ref="G309:I309"/>
    <mergeCell ref="J309:R309"/>
    <mergeCell ref="A331:R331"/>
    <mergeCell ref="B337:B338"/>
    <mergeCell ref="C337:C338"/>
    <mergeCell ref="D337:D338"/>
    <mergeCell ref="E337:E338"/>
    <mergeCell ref="F337:F338"/>
    <mergeCell ref="G337:I337"/>
    <mergeCell ref="J337:R337"/>
    <mergeCell ref="A335:R335"/>
    <mergeCell ref="A364:R364"/>
    <mergeCell ref="B366:B367"/>
    <mergeCell ref="C366:C367"/>
    <mergeCell ref="D366:D367"/>
    <mergeCell ref="E366:E367"/>
    <mergeCell ref="F366:F367"/>
    <mergeCell ref="G366:I366"/>
    <mergeCell ref="J366:R366"/>
  </mergeCells>
  <printOptions horizontalCentered="1"/>
  <pageMargins left="0.1968503937007874" right="0" top="0" bottom="0" header="0.1968503937007874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V61"/>
  <sheetViews>
    <sheetView tabSelected="1" zoomScaleSheetLayoutView="100" workbookViewId="0" topLeftCell="A37">
      <selection activeCell="A29" sqref="A29:R29"/>
    </sheetView>
  </sheetViews>
  <sheetFormatPr defaultColWidth="9.140625" defaultRowHeight="15"/>
  <cols>
    <col min="1" max="1" width="4.8515625" style="63" customWidth="1"/>
    <col min="2" max="2" width="21.28125" style="33" customWidth="1"/>
    <col min="3" max="3" width="33.7109375" style="279" customWidth="1"/>
    <col min="4" max="4" width="12.8515625" style="245" customWidth="1"/>
    <col min="5" max="5" width="10.28125" style="200" customWidth="1"/>
    <col min="6" max="6" width="12.140625" style="300" customWidth="1"/>
    <col min="7" max="7" width="3.28125" style="63" customWidth="1"/>
    <col min="8" max="12" width="3.421875" style="63" customWidth="1"/>
    <col min="13" max="13" width="3.57421875" style="63" customWidth="1"/>
    <col min="14" max="14" width="3.00390625" style="63" customWidth="1"/>
    <col min="15" max="16" width="3.421875" style="63" customWidth="1"/>
    <col min="17" max="17" width="3.28125" style="63" customWidth="1"/>
    <col min="18" max="18" width="3.421875" style="63" customWidth="1"/>
    <col min="19" max="19" width="7.57421875" style="63" customWidth="1"/>
    <col min="20" max="21" width="9.00390625" style="63" customWidth="1"/>
    <col min="22" max="22" width="12.140625" style="63" bestFit="1" customWidth="1"/>
    <col min="23" max="16384" width="9.00390625" style="63" customWidth="1"/>
  </cols>
  <sheetData>
    <row r="1" spans="1:18" ht="20.25">
      <c r="A1" s="368">
        <v>48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ht="20.25">
      <c r="A2" s="397" t="s">
        <v>478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</row>
    <row r="3" spans="1:18" ht="20.25">
      <c r="A3" s="397" t="s">
        <v>466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ht="20.25">
      <c r="A4" s="397" t="s">
        <v>685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</row>
    <row r="5" spans="1:18" ht="20.25">
      <c r="A5" s="386" t="s">
        <v>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</row>
    <row r="6" spans="1:18" ht="18.75" customHeight="1">
      <c r="A6" s="29"/>
      <c r="B6" s="29" t="s">
        <v>317</v>
      </c>
      <c r="C6" s="30"/>
      <c r="D6" s="31"/>
      <c r="E6" s="129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0.25">
      <c r="A7" s="80" t="s">
        <v>89</v>
      </c>
      <c r="B7" s="369" t="s">
        <v>467</v>
      </c>
      <c r="C7" s="369" t="s">
        <v>468</v>
      </c>
      <c r="D7" s="371" t="s">
        <v>19</v>
      </c>
      <c r="E7" s="371" t="s">
        <v>5</v>
      </c>
      <c r="F7" s="402" t="s">
        <v>469</v>
      </c>
      <c r="G7" s="396" t="s">
        <v>480</v>
      </c>
      <c r="H7" s="387"/>
      <c r="I7" s="388"/>
      <c r="J7" s="387" t="s">
        <v>686</v>
      </c>
      <c r="K7" s="387"/>
      <c r="L7" s="387"/>
      <c r="M7" s="387"/>
      <c r="N7" s="387"/>
      <c r="O7" s="387"/>
      <c r="P7" s="387"/>
      <c r="Q7" s="387"/>
      <c r="R7" s="388"/>
    </row>
    <row r="8" spans="1:18" ht="20.25">
      <c r="A8" s="81" t="s">
        <v>90</v>
      </c>
      <c r="B8" s="370"/>
      <c r="C8" s="370"/>
      <c r="D8" s="372"/>
      <c r="E8" s="372"/>
      <c r="F8" s="403"/>
      <c r="G8" s="137" t="s">
        <v>17</v>
      </c>
      <c r="H8" s="137" t="s">
        <v>16</v>
      </c>
      <c r="I8" s="137" t="s">
        <v>15</v>
      </c>
      <c r="J8" s="137" t="s">
        <v>14</v>
      </c>
      <c r="K8" s="137" t="s">
        <v>12</v>
      </c>
      <c r="L8" s="137" t="s">
        <v>13</v>
      </c>
      <c r="M8" s="137" t="s">
        <v>11</v>
      </c>
      <c r="N8" s="137" t="s">
        <v>10</v>
      </c>
      <c r="O8" s="137" t="s">
        <v>9</v>
      </c>
      <c r="P8" s="137" t="s">
        <v>8</v>
      </c>
      <c r="Q8" s="137" t="s">
        <v>6</v>
      </c>
      <c r="R8" s="137" t="s">
        <v>7</v>
      </c>
    </row>
    <row r="9" spans="1:18" ht="20.25">
      <c r="A9" s="261">
        <v>1</v>
      </c>
      <c r="B9" s="116" t="s">
        <v>330</v>
      </c>
      <c r="C9" s="121" t="s">
        <v>375</v>
      </c>
      <c r="D9" s="73">
        <v>23000</v>
      </c>
      <c r="E9" s="128" t="s">
        <v>39</v>
      </c>
      <c r="F9" s="91" t="s">
        <v>48</v>
      </c>
      <c r="G9" s="181"/>
      <c r="H9" s="175"/>
      <c r="I9" s="181"/>
      <c r="J9" s="175"/>
      <c r="K9" s="181"/>
      <c r="L9" s="175"/>
      <c r="M9" s="181"/>
      <c r="N9" s="175"/>
      <c r="O9" s="181"/>
      <c r="P9" s="175"/>
      <c r="Q9" s="181"/>
      <c r="R9" s="175"/>
    </row>
    <row r="10" spans="1:18" ht="20.25">
      <c r="A10" s="177"/>
      <c r="B10" s="59"/>
      <c r="C10" s="123" t="s">
        <v>376</v>
      </c>
      <c r="D10" s="264"/>
      <c r="E10" s="174"/>
      <c r="F10" s="299"/>
      <c r="G10" s="179"/>
      <c r="H10" s="59"/>
      <c r="I10" s="179"/>
      <c r="J10" s="59"/>
      <c r="K10" s="179"/>
      <c r="L10" s="59"/>
      <c r="M10" s="179"/>
      <c r="N10" s="59"/>
      <c r="O10" s="179"/>
      <c r="P10" s="59"/>
      <c r="Q10" s="179"/>
      <c r="R10" s="59"/>
    </row>
    <row r="11" spans="1:18" ht="19.5" customHeight="1">
      <c r="A11" s="258">
        <v>2</v>
      </c>
      <c r="B11" s="102" t="s">
        <v>377</v>
      </c>
      <c r="C11" s="120" t="s">
        <v>379</v>
      </c>
      <c r="D11" s="37">
        <v>2500</v>
      </c>
      <c r="E11" s="128" t="s">
        <v>39</v>
      </c>
      <c r="F11" s="91" t="s">
        <v>48</v>
      </c>
      <c r="G11" s="107"/>
      <c r="H11" s="108"/>
      <c r="I11" s="107"/>
      <c r="J11" s="108"/>
      <c r="K11" s="107"/>
      <c r="L11" s="108"/>
      <c r="M11" s="107"/>
      <c r="N11" s="108"/>
      <c r="O11" s="107"/>
      <c r="P11" s="108"/>
      <c r="Q11" s="107"/>
      <c r="R11" s="107"/>
    </row>
    <row r="12" spans="1:18" ht="19.5" customHeight="1">
      <c r="A12" s="92"/>
      <c r="B12" s="105"/>
      <c r="C12" s="118" t="s">
        <v>378</v>
      </c>
      <c r="D12" s="49"/>
      <c r="E12" s="53"/>
      <c r="F12" s="62"/>
      <c r="G12" s="109"/>
      <c r="H12" s="110"/>
      <c r="I12" s="109"/>
      <c r="J12" s="110"/>
      <c r="K12" s="109"/>
      <c r="L12" s="110"/>
      <c r="M12" s="109"/>
      <c r="N12" s="110"/>
      <c r="O12" s="109"/>
      <c r="P12" s="110"/>
      <c r="Q12" s="109"/>
      <c r="R12" s="109"/>
    </row>
    <row r="13" spans="1:18" ht="19.5" customHeight="1">
      <c r="A13" s="258">
        <v>3</v>
      </c>
      <c r="B13" s="102" t="s">
        <v>329</v>
      </c>
      <c r="C13" s="120" t="s">
        <v>641</v>
      </c>
      <c r="D13" s="37">
        <v>4300</v>
      </c>
      <c r="E13" s="128" t="s">
        <v>39</v>
      </c>
      <c r="F13" s="91" t="s">
        <v>48</v>
      </c>
      <c r="G13" s="107"/>
      <c r="H13" s="108"/>
      <c r="I13" s="107"/>
      <c r="J13" s="108"/>
      <c r="K13" s="107"/>
      <c r="L13" s="108"/>
      <c r="M13" s="107"/>
      <c r="N13" s="108"/>
      <c r="O13" s="107"/>
      <c r="P13" s="108"/>
      <c r="Q13" s="107"/>
      <c r="R13" s="107"/>
    </row>
    <row r="14" spans="1:18" ht="20.25">
      <c r="A14" s="100"/>
      <c r="B14" s="103"/>
      <c r="C14" s="119" t="s">
        <v>642</v>
      </c>
      <c r="D14" s="113"/>
      <c r="E14" s="70"/>
      <c r="F14" s="104"/>
      <c r="G14" s="111"/>
      <c r="H14" s="112"/>
      <c r="I14" s="111"/>
      <c r="J14" s="112"/>
      <c r="K14" s="111"/>
      <c r="L14" s="112"/>
      <c r="M14" s="111"/>
      <c r="N14" s="112"/>
      <c r="O14" s="111"/>
      <c r="P14" s="112"/>
      <c r="Q14" s="111"/>
      <c r="R14" s="111"/>
    </row>
    <row r="15" spans="1:18" ht="20.25">
      <c r="A15" s="202" t="s">
        <v>18</v>
      </c>
      <c r="B15" s="202">
        <v>3</v>
      </c>
      <c r="C15" s="182"/>
      <c r="D15" s="199">
        <f>D13+D11+D9</f>
        <v>29800</v>
      </c>
      <c r="E15" s="53"/>
      <c r="F15" s="77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ht="20.25">
      <c r="A16" s="404"/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  <c r="R16" s="404"/>
    </row>
    <row r="17" spans="1:18" ht="20.25">
      <c r="A17" s="176"/>
      <c r="B17" s="180" t="s">
        <v>471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ht="20.25">
      <c r="A18" s="80" t="s">
        <v>89</v>
      </c>
      <c r="B18" s="369" t="s">
        <v>3</v>
      </c>
      <c r="C18" s="369" t="s">
        <v>4</v>
      </c>
      <c r="D18" s="371" t="s">
        <v>19</v>
      </c>
      <c r="E18" s="371" t="s">
        <v>5</v>
      </c>
      <c r="F18" s="402" t="s">
        <v>25</v>
      </c>
      <c r="G18" s="396" t="s">
        <v>480</v>
      </c>
      <c r="H18" s="387"/>
      <c r="I18" s="388"/>
      <c r="J18" s="387" t="s">
        <v>686</v>
      </c>
      <c r="K18" s="387"/>
      <c r="L18" s="387"/>
      <c r="M18" s="387"/>
      <c r="N18" s="387"/>
      <c r="O18" s="387"/>
      <c r="P18" s="387"/>
      <c r="Q18" s="387"/>
      <c r="R18" s="388"/>
    </row>
    <row r="19" spans="1:18" ht="20.25">
      <c r="A19" s="81" t="s">
        <v>90</v>
      </c>
      <c r="B19" s="370"/>
      <c r="C19" s="370"/>
      <c r="D19" s="372"/>
      <c r="E19" s="372"/>
      <c r="F19" s="403"/>
      <c r="G19" s="134" t="s">
        <v>17</v>
      </c>
      <c r="H19" s="134" t="s">
        <v>16</v>
      </c>
      <c r="I19" s="134" t="s">
        <v>15</v>
      </c>
      <c r="J19" s="134" t="s">
        <v>14</v>
      </c>
      <c r="K19" s="134" t="s">
        <v>12</v>
      </c>
      <c r="L19" s="134" t="s">
        <v>13</v>
      </c>
      <c r="M19" s="134" t="s">
        <v>11</v>
      </c>
      <c r="N19" s="134" t="s">
        <v>10</v>
      </c>
      <c r="O19" s="134" t="s">
        <v>9</v>
      </c>
      <c r="P19" s="134" t="s">
        <v>8</v>
      </c>
      <c r="Q19" s="134" t="s">
        <v>6</v>
      </c>
      <c r="R19" s="134" t="s">
        <v>7</v>
      </c>
    </row>
    <row r="20" spans="1:18" ht="20.25">
      <c r="A20" s="258">
        <v>1</v>
      </c>
      <c r="B20" s="105" t="s">
        <v>847</v>
      </c>
      <c r="C20" s="118" t="s">
        <v>645</v>
      </c>
      <c r="D20" s="37">
        <v>1400</v>
      </c>
      <c r="E20" s="54" t="s">
        <v>39</v>
      </c>
      <c r="F20" s="91" t="s">
        <v>54</v>
      </c>
      <c r="G20" s="107"/>
      <c r="H20" s="108"/>
      <c r="I20" s="107"/>
      <c r="J20" s="108"/>
      <c r="K20" s="107"/>
      <c r="L20" s="108"/>
      <c r="M20" s="107"/>
      <c r="N20" s="108"/>
      <c r="O20" s="107"/>
      <c r="P20" s="108"/>
      <c r="Q20" s="107"/>
      <c r="R20" s="107"/>
    </row>
    <row r="21" spans="1:18" ht="20.25">
      <c r="A21" s="92"/>
      <c r="B21" s="105" t="s">
        <v>848</v>
      </c>
      <c r="C21" s="118" t="s">
        <v>646</v>
      </c>
      <c r="D21" s="49"/>
      <c r="E21" s="260"/>
      <c r="F21" s="62"/>
      <c r="G21" s="109"/>
      <c r="H21" s="110"/>
      <c r="I21" s="109"/>
      <c r="J21" s="110"/>
      <c r="K21" s="109"/>
      <c r="L21" s="110"/>
      <c r="M21" s="109"/>
      <c r="N21" s="110"/>
      <c r="O21" s="109"/>
      <c r="P21" s="110"/>
      <c r="Q21" s="109"/>
      <c r="R21" s="109"/>
    </row>
    <row r="22" spans="1:18" ht="20.25">
      <c r="A22" s="92"/>
      <c r="B22" s="105"/>
      <c r="C22" s="118" t="s">
        <v>727</v>
      </c>
      <c r="D22" s="49"/>
      <c r="E22" s="260"/>
      <c r="F22" s="62"/>
      <c r="G22" s="109"/>
      <c r="H22" s="110"/>
      <c r="I22" s="109"/>
      <c r="J22" s="110"/>
      <c r="K22" s="109"/>
      <c r="L22" s="110"/>
      <c r="M22" s="109"/>
      <c r="N22" s="110"/>
      <c r="O22" s="109"/>
      <c r="P22" s="110"/>
      <c r="Q22" s="109"/>
      <c r="R22" s="109"/>
    </row>
    <row r="23" spans="1:18" ht="20.25" customHeight="1">
      <c r="A23" s="251">
        <v>2</v>
      </c>
      <c r="B23" s="90" t="s">
        <v>449</v>
      </c>
      <c r="C23" s="120" t="s">
        <v>728</v>
      </c>
      <c r="D23" s="37">
        <v>15000</v>
      </c>
      <c r="E23" s="128" t="s">
        <v>39</v>
      </c>
      <c r="F23" s="91" t="s">
        <v>54</v>
      </c>
      <c r="G23" s="36"/>
      <c r="H23" s="39"/>
      <c r="I23" s="36"/>
      <c r="J23" s="39"/>
      <c r="K23" s="36"/>
      <c r="L23" s="39"/>
      <c r="M23" s="36"/>
      <c r="N23" s="39"/>
      <c r="O23" s="36"/>
      <c r="P23" s="39"/>
      <c r="Q23" s="36"/>
      <c r="R23" s="68"/>
    </row>
    <row r="24" spans="1:18" ht="20.25">
      <c r="A24" s="51"/>
      <c r="B24" s="81"/>
      <c r="C24" s="119" t="s">
        <v>729</v>
      </c>
      <c r="D24" s="41"/>
      <c r="E24" s="224"/>
      <c r="F24" s="104"/>
      <c r="G24" s="44"/>
      <c r="H24" s="43"/>
      <c r="I24" s="44"/>
      <c r="J24" s="43"/>
      <c r="K24" s="44"/>
      <c r="L24" s="43"/>
      <c r="M24" s="44"/>
      <c r="N24" s="43"/>
      <c r="O24" s="44"/>
      <c r="P24" s="43"/>
      <c r="Q24" s="44"/>
      <c r="R24" s="72"/>
    </row>
    <row r="25" spans="1:18" ht="20.25">
      <c r="A25" s="258">
        <v>3</v>
      </c>
      <c r="B25" s="102" t="s">
        <v>330</v>
      </c>
      <c r="C25" s="120" t="s">
        <v>643</v>
      </c>
      <c r="D25" s="37">
        <v>22000</v>
      </c>
      <c r="E25" s="128" t="s">
        <v>39</v>
      </c>
      <c r="F25" s="91" t="s">
        <v>54</v>
      </c>
      <c r="G25" s="107"/>
      <c r="H25" s="108"/>
      <c r="I25" s="107"/>
      <c r="J25" s="108"/>
      <c r="K25" s="107"/>
      <c r="L25" s="108"/>
      <c r="M25" s="107"/>
      <c r="N25" s="108"/>
      <c r="O25" s="107"/>
      <c r="P25" s="108"/>
      <c r="Q25" s="107"/>
      <c r="R25" s="107"/>
    </row>
    <row r="26" spans="1:18" ht="21" customHeight="1">
      <c r="A26" s="92"/>
      <c r="B26" s="105"/>
      <c r="C26" s="118" t="s">
        <v>644</v>
      </c>
      <c r="D26" s="49"/>
      <c r="E26" s="53"/>
      <c r="F26" s="62"/>
      <c r="G26" s="109"/>
      <c r="H26" s="110"/>
      <c r="I26" s="109"/>
      <c r="J26" s="110"/>
      <c r="K26" s="109"/>
      <c r="L26" s="110"/>
      <c r="M26" s="109"/>
      <c r="N26" s="110"/>
      <c r="O26" s="109"/>
      <c r="P26" s="110"/>
      <c r="Q26" s="109"/>
      <c r="R26" s="109"/>
    </row>
    <row r="27" spans="1:18" ht="20.25" customHeight="1">
      <c r="A27" s="100"/>
      <c r="B27" s="103"/>
      <c r="C27" s="119" t="s">
        <v>730</v>
      </c>
      <c r="D27" s="113"/>
      <c r="E27" s="196"/>
      <c r="F27" s="104"/>
      <c r="G27" s="111"/>
      <c r="H27" s="112"/>
      <c r="I27" s="111"/>
      <c r="J27" s="112"/>
      <c r="K27" s="111"/>
      <c r="L27" s="112"/>
      <c r="M27" s="111"/>
      <c r="N27" s="112"/>
      <c r="O27" s="111"/>
      <c r="P27" s="112"/>
      <c r="Q27" s="111"/>
      <c r="R27" s="111"/>
    </row>
    <row r="28" spans="1:18" ht="18" customHeight="1">
      <c r="A28" s="145"/>
      <c r="B28" s="105"/>
      <c r="C28" s="122"/>
      <c r="D28" s="86"/>
      <c r="E28" s="53"/>
      <c r="F28" s="77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</row>
    <row r="29" spans="1:18" ht="19.5" customHeight="1">
      <c r="A29" s="368">
        <v>49</v>
      </c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</row>
    <row r="30" spans="1:18" ht="20.25">
      <c r="A30" s="176"/>
      <c r="B30" s="180" t="s">
        <v>471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18" ht="20.25">
      <c r="A31" s="80" t="s">
        <v>89</v>
      </c>
      <c r="B31" s="369" t="s">
        <v>3</v>
      </c>
      <c r="C31" s="369" t="s">
        <v>4</v>
      </c>
      <c r="D31" s="371" t="s">
        <v>19</v>
      </c>
      <c r="E31" s="371" t="s">
        <v>5</v>
      </c>
      <c r="F31" s="402" t="s">
        <v>25</v>
      </c>
      <c r="G31" s="396" t="s">
        <v>480</v>
      </c>
      <c r="H31" s="387"/>
      <c r="I31" s="388"/>
      <c r="J31" s="387" t="s">
        <v>686</v>
      </c>
      <c r="K31" s="387"/>
      <c r="L31" s="387"/>
      <c r="M31" s="387"/>
      <c r="N31" s="387"/>
      <c r="O31" s="387"/>
      <c r="P31" s="387"/>
      <c r="Q31" s="387"/>
      <c r="R31" s="388"/>
    </row>
    <row r="32" spans="1:18" ht="20.25">
      <c r="A32" s="81" t="s">
        <v>90</v>
      </c>
      <c r="B32" s="370"/>
      <c r="C32" s="370"/>
      <c r="D32" s="372"/>
      <c r="E32" s="372"/>
      <c r="F32" s="403"/>
      <c r="G32" s="134" t="s">
        <v>17</v>
      </c>
      <c r="H32" s="134" t="s">
        <v>16</v>
      </c>
      <c r="I32" s="134" t="s">
        <v>15</v>
      </c>
      <c r="J32" s="134" t="s">
        <v>14</v>
      </c>
      <c r="K32" s="134" t="s">
        <v>12</v>
      </c>
      <c r="L32" s="134" t="s">
        <v>13</v>
      </c>
      <c r="M32" s="134" t="s">
        <v>11</v>
      </c>
      <c r="N32" s="134" t="s">
        <v>10</v>
      </c>
      <c r="O32" s="134" t="s">
        <v>9</v>
      </c>
      <c r="P32" s="134" t="s">
        <v>8</v>
      </c>
      <c r="Q32" s="134" t="s">
        <v>6</v>
      </c>
      <c r="R32" s="134" t="s">
        <v>7</v>
      </c>
    </row>
    <row r="33" spans="1:18" ht="20.25">
      <c r="A33" s="258">
        <v>4</v>
      </c>
      <c r="B33" s="102" t="s">
        <v>731</v>
      </c>
      <c r="C33" s="120" t="s">
        <v>732</v>
      </c>
      <c r="D33" s="37">
        <v>90000</v>
      </c>
      <c r="E33" s="54" t="s">
        <v>39</v>
      </c>
      <c r="F33" s="91" t="s">
        <v>54</v>
      </c>
      <c r="G33" s="107"/>
      <c r="H33" s="108"/>
      <c r="I33" s="107"/>
      <c r="J33" s="108"/>
      <c r="K33" s="107"/>
      <c r="L33" s="108"/>
      <c r="M33" s="107"/>
      <c r="N33" s="108"/>
      <c r="O33" s="107"/>
      <c r="P33" s="108"/>
      <c r="Q33" s="107"/>
      <c r="R33" s="107"/>
    </row>
    <row r="34" spans="1:18" ht="17.25" customHeight="1">
      <c r="A34" s="100"/>
      <c r="B34" s="103"/>
      <c r="C34" s="119" t="s">
        <v>733</v>
      </c>
      <c r="D34" s="113"/>
      <c r="E34" s="196"/>
      <c r="F34" s="104"/>
      <c r="G34" s="111"/>
      <c r="H34" s="112"/>
      <c r="I34" s="111"/>
      <c r="J34" s="112"/>
      <c r="K34" s="111"/>
      <c r="L34" s="112"/>
      <c r="M34" s="111"/>
      <c r="N34" s="112"/>
      <c r="O34" s="111"/>
      <c r="P34" s="112"/>
      <c r="Q34" s="111"/>
      <c r="R34" s="111"/>
    </row>
    <row r="35" spans="1:4" ht="20.25" customHeight="1">
      <c r="A35" s="93" t="s">
        <v>18</v>
      </c>
      <c r="B35" s="93">
        <v>4</v>
      </c>
      <c r="C35" s="119"/>
      <c r="D35" s="41">
        <f>D20+D23+D25+D33</f>
        <v>128400</v>
      </c>
    </row>
    <row r="36" spans="1:4" ht="20.25" customHeight="1">
      <c r="A36" s="150"/>
      <c r="B36" s="150"/>
      <c r="C36" s="150"/>
      <c r="D36" s="74"/>
    </row>
    <row r="37" spans="1:4" ht="20.25" customHeight="1">
      <c r="A37" s="29" t="s">
        <v>844</v>
      </c>
      <c r="B37" s="150"/>
      <c r="C37" s="150"/>
      <c r="D37" s="74"/>
    </row>
    <row r="38" spans="1:18" ht="20.25" customHeight="1">
      <c r="A38" s="29"/>
      <c r="B38" s="29" t="s">
        <v>92</v>
      </c>
      <c r="C38" s="30"/>
      <c r="D38" s="31"/>
      <c r="E38" s="129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ht="20.25" customHeight="1">
      <c r="A39" s="80" t="s">
        <v>89</v>
      </c>
      <c r="B39" s="369" t="s">
        <v>467</v>
      </c>
      <c r="C39" s="369" t="s">
        <v>468</v>
      </c>
      <c r="D39" s="371" t="s">
        <v>19</v>
      </c>
      <c r="E39" s="371" t="s">
        <v>5</v>
      </c>
      <c r="F39" s="402" t="s">
        <v>469</v>
      </c>
      <c r="G39" s="396" t="s">
        <v>480</v>
      </c>
      <c r="H39" s="387"/>
      <c r="I39" s="388"/>
      <c r="J39" s="387" t="s">
        <v>686</v>
      </c>
      <c r="K39" s="387"/>
      <c r="L39" s="387"/>
      <c r="M39" s="387"/>
      <c r="N39" s="387"/>
      <c r="O39" s="387"/>
      <c r="P39" s="387"/>
      <c r="Q39" s="387"/>
      <c r="R39" s="388"/>
    </row>
    <row r="40" spans="1:18" ht="20.25" customHeight="1">
      <c r="A40" s="81" t="s">
        <v>90</v>
      </c>
      <c r="B40" s="370"/>
      <c r="C40" s="370"/>
      <c r="D40" s="372"/>
      <c r="E40" s="372"/>
      <c r="F40" s="403"/>
      <c r="G40" s="137" t="s">
        <v>17</v>
      </c>
      <c r="H40" s="137" t="s">
        <v>16</v>
      </c>
      <c r="I40" s="137" t="s">
        <v>15</v>
      </c>
      <c r="J40" s="137" t="s">
        <v>14</v>
      </c>
      <c r="K40" s="137" t="s">
        <v>12</v>
      </c>
      <c r="L40" s="137" t="s">
        <v>13</v>
      </c>
      <c r="M40" s="137" t="s">
        <v>11</v>
      </c>
      <c r="N40" s="137" t="s">
        <v>10</v>
      </c>
      <c r="O40" s="137" t="s">
        <v>9</v>
      </c>
      <c r="P40" s="137" t="s">
        <v>8</v>
      </c>
      <c r="Q40" s="137" t="s">
        <v>6</v>
      </c>
      <c r="R40" s="137" t="s">
        <v>7</v>
      </c>
    </row>
    <row r="41" spans="1:18" ht="20.25" customHeight="1">
      <c r="A41" s="251">
        <v>1</v>
      </c>
      <c r="B41" s="95" t="s">
        <v>470</v>
      </c>
      <c r="C41" s="120" t="s">
        <v>647</v>
      </c>
      <c r="D41" s="49">
        <v>30600</v>
      </c>
      <c r="E41" s="128" t="s">
        <v>39</v>
      </c>
      <c r="F41" s="91" t="s">
        <v>86</v>
      </c>
      <c r="G41" s="36"/>
      <c r="H41" s="39"/>
      <c r="I41" s="36"/>
      <c r="J41" s="39"/>
      <c r="K41" s="36"/>
      <c r="L41" s="39"/>
      <c r="M41" s="36"/>
      <c r="N41" s="39"/>
      <c r="O41" s="36"/>
      <c r="P41" s="39"/>
      <c r="Q41" s="36"/>
      <c r="R41" s="68"/>
    </row>
    <row r="42" spans="1:18" ht="20.25" customHeight="1">
      <c r="A42" s="46"/>
      <c r="B42" s="97"/>
      <c r="C42" s="118" t="s">
        <v>648</v>
      </c>
      <c r="D42" s="35"/>
      <c r="E42" s="223"/>
      <c r="F42" s="106"/>
      <c r="G42" s="40"/>
      <c r="H42" s="28"/>
      <c r="I42" s="40"/>
      <c r="J42" s="28"/>
      <c r="K42" s="40"/>
      <c r="L42" s="28"/>
      <c r="M42" s="40"/>
      <c r="N42" s="28"/>
      <c r="O42" s="40"/>
      <c r="P42" s="28"/>
      <c r="Q42" s="40"/>
      <c r="R42" s="69"/>
    </row>
    <row r="43" spans="1:18" ht="20.25" customHeight="1">
      <c r="A43" s="51"/>
      <c r="B43" s="186"/>
      <c r="C43" s="191" t="s">
        <v>378</v>
      </c>
      <c r="D43" s="70"/>
      <c r="E43" s="71"/>
      <c r="F43" s="75"/>
      <c r="G43" s="44"/>
      <c r="H43" s="43"/>
      <c r="I43" s="44"/>
      <c r="J43" s="43"/>
      <c r="K43" s="44"/>
      <c r="L43" s="43"/>
      <c r="M43" s="44"/>
      <c r="N43" s="43"/>
      <c r="O43" s="44"/>
      <c r="P43" s="43"/>
      <c r="Q43" s="44"/>
      <c r="R43" s="72"/>
    </row>
    <row r="44" spans="1:18" ht="20.25" customHeight="1">
      <c r="A44" s="251">
        <v>2</v>
      </c>
      <c r="B44" s="95" t="s">
        <v>470</v>
      </c>
      <c r="C44" s="120" t="s">
        <v>647</v>
      </c>
      <c r="D44" s="49">
        <v>25900</v>
      </c>
      <c r="E44" s="128" t="s">
        <v>39</v>
      </c>
      <c r="F44" s="91" t="s">
        <v>86</v>
      </c>
      <c r="G44" s="36"/>
      <c r="H44" s="39"/>
      <c r="I44" s="36"/>
      <c r="J44" s="39"/>
      <c r="K44" s="36"/>
      <c r="L44" s="39"/>
      <c r="M44" s="36"/>
      <c r="N44" s="39"/>
      <c r="O44" s="36"/>
      <c r="P44" s="39"/>
      <c r="Q44" s="36"/>
      <c r="R44" s="68"/>
    </row>
    <row r="45" spans="1:18" ht="20.25" customHeight="1">
      <c r="A45" s="46"/>
      <c r="B45" s="97"/>
      <c r="C45" s="118" t="s">
        <v>721</v>
      </c>
      <c r="D45" s="35"/>
      <c r="E45" s="223"/>
      <c r="F45" s="106"/>
      <c r="G45" s="40"/>
      <c r="H45" s="28"/>
      <c r="I45" s="40"/>
      <c r="J45" s="28"/>
      <c r="K45" s="40"/>
      <c r="L45" s="28"/>
      <c r="M45" s="40"/>
      <c r="N45" s="28"/>
      <c r="O45" s="40"/>
      <c r="P45" s="28"/>
      <c r="Q45" s="40"/>
      <c r="R45" s="69"/>
    </row>
    <row r="46" spans="1:18" ht="20.25">
      <c r="A46" s="51"/>
      <c r="B46" s="186"/>
      <c r="C46" s="191" t="s">
        <v>378</v>
      </c>
      <c r="D46" s="70"/>
      <c r="E46" s="71"/>
      <c r="F46" s="75"/>
      <c r="G46" s="44"/>
      <c r="H46" s="43"/>
      <c r="I46" s="44"/>
      <c r="J46" s="43"/>
      <c r="K46" s="44"/>
      <c r="L46" s="43"/>
      <c r="M46" s="44"/>
      <c r="N46" s="43"/>
      <c r="O46" s="44"/>
      <c r="P46" s="43"/>
      <c r="Q46" s="44"/>
      <c r="R46" s="72"/>
    </row>
    <row r="47" spans="1:18" ht="20.25">
      <c r="A47" s="251">
        <v>3</v>
      </c>
      <c r="B47" s="90" t="s">
        <v>821</v>
      </c>
      <c r="C47" s="120" t="s">
        <v>822</v>
      </c>
      <c r="D47" s="37">
        <v>15000</v>
      </c>
      <c r="E47" s="128" t="s">
        <v>39</v>
      </c>
      <c r="F47" s="91" t="s">
        <v>86</v>
      </c>
      <c r="G47" s="36"/>
      <c r="H47" s="39"/>
      <c r="I47" s="36"/>
      <c r="J47" s="39"/>
      <c r="K47" s="36"/>
      <c r="L47" s="39"/>
      <c r="M47" s="36"/>
      <c r="N47" s="39"/>
      <c r="O47" s="36"/>
      <c r="P47" s="39"/>
      <c r="Q47" s="36"/>
      <c r="R47" s="68"/>
    </row>
    <row r="48" spans="1:18" ht="20.25">
      <c r="A48" s="51"/>
      <c r="B48" s="81"/>
      <c r="C48" s="119" t="s">
        <v>823</v>
      </c>
      <c r="D48" s="41"/>
      <c r="E48" s="224"/>
      <c r="F48" s="9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72"/>
    </row>
    <row r="49" spans="1:18" ht="20.25">
      <c r="A49" s="46">
        <v>4</v>
      </c>
      <c r="B49" s="95" t="s">
        <v>824</v>
      </c>
      <c r="C49" s="118" t="s">
        <v>825</v>
      </c>
      <c r="D49" s="49">
        <v>213000</v>
      </c>
      <c r="E49" s="222" t="s">
        <v>39</v>
      </c>
      <c r="F49" s="62" t="s">
        <v>86</v>
      </c>
      <c r="G49" s="40"/>
      <c r="H49" s="28"/>
      <c r="I49" s="40"/>
      <c r="J49" s="28"/>
      <c r="K49" s="40"/>
      <c r="L49" s="28"/>
      <c r="M49" s="40"/>
      <c r="N49" s="28"/>
      <c r="O49" s="40"/>
      <c r="P49" s="28"/>
      <c r="Q49" s="40"/>
      <c r="R49" s="69"/>
    </row>
    <row r="50" spans="1:18" ht="20.25">
      <c r="A50" s="46"/>
      <c r="B50" s="97"/>
      <c r="C50" s="118" t="s">
        <v>826</v>
      </c>
      <c r="D50" s="35"/>
      <c r="E50" s="223"/>
      <c r="F50" s="106"/>
      <c r="G50" s="40"/>
      <c r="H50" s="28"/>
      <c r="I50" s="40"/>
      <c r="J50" s="28"/>
      <c r="K50" s="40"/>
      <c r="L50" s="28"/>
      <c r="M50" s="40"/>
      <c r="N50" s="28"/>
      <c r="O50" s="40"/>
      <c r="P50" s="28"/>
      <c r="Q50" s="40"/>
      <c r="R50" s="69"/>
    </row>
    <row r="51" spans="1:18" ht="20.25">
      <c r="A51" s="51"/>
      <c r="B51" s="186"/>
      <c r="C51" s="191" t="s">
        <v>827</v>
      </c>
      <c r="D51" s="70"/>
      <c r="E51" s="71"/>
      <c r="F51" s="75"/>
      <c r="G51" s="44"/>
      <c r="H51" s="43"/>
      <c r="I51" s="44"/>
      <c r="J51" s="43"/>
      <c r="K51" s="44"/>
      <c r="L51" s="43"/>
      <c r="M51" s="44"/>
      <c r="N51" s="43"/>
      <c r="O51" s="44"/>
      <c r="P51" s="43"/>
      <c r="Q51" s="44"/>
      <c r="R51" s="72"/>
    </row>
    <row r="52" spans="1:18" ht="20.25">
      <c r="A52" s="202" t="s">
        <v>18</v>
      </c>
      <c r="B52" s="202">
        <v>4</v>
      </c>
      <c r="C52" s="182"/>
      <c r="D52" s="199">
        <f>D41+D44+D47+D49</f>
        <v>284500</v>
      </c>
      <c r="E52" s="53"/>
      <c r="F52" s="77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:4" ht="20.25">
      <c r="A53" s="393" t="s">
        <v>846</v>
      </c>
      <c r="B53" s="394"/>
      <c r="C53" s="395"/>
      <c r="D53" s="298">
        <f>D15+D35+D52</f>
        <v>442700</v>
      </c>
    </row>
    <row r="58" ht="20.25">
      <c r="V58" s="63">
        <v>69760076</v>
      </c>
    </row>
    <row r="59" ht="20.25">
      <c r="V59" s="326">
        <f>'2.2 ยุทธศาสตร์ที่ 1ใหม่'!D260+'2.2 ยุทธศาสตรืที่ 2 ใหม่'!D78+'2.2 ยุทธศาสตร์ที่ 3 ใหม่'!D49+' 2.2 ยุทธศาสตร์ที่4 ใหม่'!D649+' ผด 021 ใหม่'!D53</f>
        <v>69760076</v>
      </c>
    </row>
    <row r="61" spans="21:22" ht="20.25">
      <c r="U61" s="63" t="s">
        <v>880</v>
      </c>
      <c r="V61" s="63">
        <f>V58-V59</f>
        <v>0</v>
      </c>
    </row>
  </sheetData>
  <sheetProtection/>
  <mergeCells count="36">
    <mergeCell ref="A29:R29"/>
    <mergeCell ref="A53:C53"/>
    <mergeCell ref="B31:B32"/>
    <mergeCell ref="C31:C32"/>
    <mergeCell ref="D31:D32"/>
    <mergeCell ref="E31:E32"/>
    <mergeCell ref="F31:F32"/>
    <mergeCell ref="G31:I31"/>
    <mergeCell ref="J31:R31"/>
    <mergeCell ref="J39:R39"/>
    <mergeCell ref="B39:B40"/>
    <mergeCell ref="C39:C40"/>
    <mergeCell ref="D39:D40"/>
    <mergeCell ref="E39:E40"/>
    <mergeCell ref="F39:F40"/>
    <mergeCell ref="G39:I39"/>
    <mergeCell ref="D7:D8"/>
    <mergeCell ref="G7:I7"/>
    <mergeCell ref="J7:R7"/>
    <mergeCell ref="A16:R16"/>
    <mergeCell ref="B18:B19"/>
    <mergeCell ref="C18:C19"/>
    <mergeCell ref="D18:D19"/>
    <mergeCell ref="E18:E19"/>
    <mergeCell ref="F18:F19"/>
    <mergeCell ref="J18:R18"/>
    <mergeCell ref="E7:E8"/>
    <mergeCell ref="F7:F8"/>
    <mergeCell ref="G18:I18"/>
    <mergeCell ref="A1:R1"/>
    <mergeCell ref="A2:R2"/>
    <mergeCell ref="A3:R3"/>
    <mergeCell ref="A4:R4"/>
    <mergeCell ref="A5:R5"/>
    <mergeCell ref="B7:B8"/>
    <mergeCell ref="C7:C8"/>
  </mergeCells>
  <printOptions horizontalCentered="1"/>
  <pageMargins left="0.1968503937007874" right="0" top="0" bottom="0" header="0.1968503937007874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G14" sqref="G14"/>
    </sheetView>
  </sheetViews>
  <sheetFormatPr defaultColWidth="20.57421875" defaultRowHeight="15"/>
  <cols>
    <col min="1" max="1" width="20.57421875" style="219" customWidth="1"/>
    <col min="2" max="5" width="15.57421875" style="221" customWidth="1"/>
    <col min="6" max="9" width="20.57421875" style="221" customWidth="1"/>
    <col min="10" max="16384" width="20.57421875" style="219" customWidth="1"/>
  </cols>
  <sheetData>
    <row r="1" spans="2:5" ht="24.75">
      <c r="B1" s="220" t="s">
        <v>606</v>
      </c>
      <c r="C1" s="220" t="s">
        <v>28</v>
      </c>
      <c r="D1" s="220" t="s">
        <v>29</v>
      </c>
      <c r="E1" s="220" t="s">
        <v>18</v>
      </c>
    </row>
    <row r="2" spans="1:5" ht="24.75">
      <c r="A2" s="219" t="s">
        <v>587</v>
      </c>
      <c r="B2" s="220">
        <v>2223840</v>
      </c>
      <c r="C2" s="220">
        <v>409320</v>
      </c>
      <c r="D2" s="220">
        <v>1435200</v>
      </c>
      <c r="E2" s="221">
        <f>B2+C2+D2</f>
        <v>4068360</v>
      </c>
    </row>
    <row r="3" spans="1:5" ht="24.75">
      <c r="A3" s="219" t="s">
        <v>588</v>
      </c>
      <c r="B3" s="221">
        <v>105300</v>
      </c>
      <c r="D3" s="221">
        <v>21300</v>
      </c>
      <c r="E3" s="221">
        <f aca="true" t="shared" si="0" ref="E3:E29">B3+C3+D3</f>
        <v>126600</v>
      </c>
    </row>
    <row r="4" spans="1:5" ht="24.75">
      <c r="A4" s="219" t="s">
        <v>57</v>
      </c>
      <c r="B4" s="221">
        <v>168000</v>
      </c>
      <c r="D4" s="221">
        <v>42000</v>
      </c>
      <c r="E4" s="221">
        <f t="shared" si="0"/>
        <v>210000</v>
      </c>
    </row>
    <row r="5" spans="1:5" ht="24.75">
      <c r="A5" s="219" t="s">
        <v>59</v>
      </c>
      <c r="B5" s="221">
        <v>819840</v>
      </c>
      <c r="C5" s="221">
        <v>251760</v>
      </c>
      <c r="D5" s="221">
        <v>678360</v>
      </c>
      <c r="E5" s="221">
        <f t="shared" si="0"/>
        <v>1749960</v>
      </c>
    </row>
    <row r="6" spans="1:5" ht="24.75">
      <c r="A6" s="219" t="s">
        <v>589</v>
      </c>
      <c r="B6" s="221">
        <v>60000</v>
      </c>
      <c r="D6" s="221">
        <v>36840</v>
      </c>
      <c r="E6" s="221">
        <f t="shared" si="0"/>
        <v>96840</v>
      </c>
    </row>
    <row r="7" spans="1:5" ht="24.75">
      <c r="A7" s="219" t="s">
        <v>590</v>
      </c>
      <c r="B7" s="221">
        <v>627000</v>
      </c>
      <c r="C7" s="221">
        <v>60100</v>
      </c>
      <c r="D7" s="221">
        <v>210000</v>
      </c>
      <c r="E7" s="221">
        <f t="shared" si="0"/>
        <v>897100</v>
      </c>
    </row>
    <row r="8" spans="1:5" ht="24.75">
      <c r="A8" s="219" t="s">
        <v>591</v>
      </c>
      <c r="B8" s="221">
        <v>50000</v>
      </c>
      <c r="C8" s="221">
        <v>5000</v>
      </c>
      <c r="D8" s="221">
        <v>10000</v>
      </c>
      <c r="E8" s="221">
        <f t="shared" si="0"/>
        <v>65000</v>
      </c>
    </row>
    <row r="9" spans="1:5" ht="24.75">
      <c r="A9" s="219" t="s">
        <v>61</v>
      </c>
      <c r="B9" s="221">
        <v>60000</v>
      </c>
      <c r="C9" s="221">
        <v>60000</v>
      </c>
      <c r="D9" s="221">
        <v>40000</v>
      </c>
      <c r="E9" s="221">
        <f t="shared" si="0"/>
        <v>160000</v>
      </c>
    </row>
    <row r="10" spans="1:5" ht="24.75">
      <c r="A10" s="219" t="s">
        <v>592</v>
      </c>
      <c r="B10" s="221">
        <v>30000</v>
      </c>
      <c r="D10" s="221">
        <v>60000</v>
      </c>
      <c r="E10" s="221">
        <f t="shared" si="0"/>
        <v>90000</v>
      </c>
    </row>
    <row r="11" spans="1:5" ht="24.75">
      <c r="A11" s="219" t="s">
        <v>593</v>
      </c>
      <c r="B11" s="221">
        <v>918000</v>
      </c>
      <c r="C11" s="221">
        <v>130000</v>
      </c>
      <c r="D11" s="221">
        <v>350000</v>
      </c>
      <c r="E11" s="221">
        <f t="shared" si="0"/>
        <v>1398000</v>
      </c>
    </row>
    <row r="12" spans="1:5" ht="24.75">
      <c r="A12" s="219" t="s">
        <v>368</v>
      </c>
      <c r="B12" s="221">
        <v>100000</v>
      </c>
      <c r="E12" s="221">
        <f t="shared" si="0"/>
        <v>100000</v>
      </c>
    </row>
    <row r="13" spans="1:5" ht="24.75">
      <c r="A13" s="219" t="s">
        <v>594</v>
      </c>
      <c r="E13" s="221">
        <f t="shared" si="0"/>
        <v>0</v>
      </c>
    </row>
    <row r="14" spans="1:5" ht="24.75">
      <c r="A14" s="219" t="s">
        <v>595</v>
      </c>
      <c r="B14" s="221">
        <v>200000</v>
      </c>
      <c r="C14" s="221">
        <v>40000</v>
      </c>
      <c r="D14" s="221">
        <v>70000</v>
      </c>
      <c r="E14" s="221">
        <f t="shared" si="0"/>
        <v>310000</v>
      </c>
    </row>
    <row r="15" spans="1:5" ht="24.75">
      <c r="A15" s="219" t="s">
        <v>596</v>
      </c>
      <c r="B15" s="221">
        <v>3000</v>
      </c>
      <c r="E15" s="221">
        <f t="shared" si="0"/>
        <v>3000</v>
      </c>
    </row>
    <row r="16" spans="1:5" ht="24.75">
      <c r="A16" s="219" t="s">
        <v>597</v>
      </c>
      <c r="B16" s="221">
        <v>50000</v>
      </c>
      <c r="C16" s="221">
        <v>20000</v>
      </c>
      <c r="D16" s="221">
        <v>50000</v>
      </c>
      <c r="E16" s="221">
        <f t="shared" si="0"/>
        <v>120000</v>
      </c>
    </row>
    <row r="17" spans="1:5" ht="24.75">
      <c r="A17" s="219" t="s">
        <v>183</v>
      </c>
      <c r="B17" s="221">
        <v>55000</v>
      </c>
      <c r="C17" s="221">
        <v>20000</v>
      </c>
      <c r="D17" s="221">
        <v>40000</v>
      </c>
      <c r="E17" s="221">
        <f t="shared" si="0"/>
        <v>115000</v>
      </c>
    </row>
    <row r="18" spans="1:5" ht="24.75">
      <c r="A18" s="219" t="s">
        <v>598</v>
      </c>
      <c r="B18" s="221">
        <v>20000</v>
      </c>
      <c r="D18" s="221">
        <v>5000</v>
      </c>
      <c r="E18" s="221">
        <f t="shared" si="0"/>
        <v>25000</v>
      </c>
    </row>
    <row r="19" spans="1:5" ht="24.75">
      <c r="A19" s="219" t="s">
        <v>599</v>
      </c>
      <c r="B19" s="221">
        <v>50000</v>
      </c>
      <c r="E19" s="221">
        <f t="shared" si="0"/>
        <v>50000</v>
      </c>
    </row>
    <row r="20" spans="1:5" ht="24.75">
      <c r="A20" s="219" t="s">
        <v>71</v>
      </c>
      <c r="B20" s="221">
        <v>40000</v>
      </c>
      <c r="E20" s="221">
        <f t="shared" si="0"/>
        <v>40000</v>
      </c>
    </row>
    <row r="21" spans="1:5" ht="24.75">
      <c r="A21" s="219" t="s">
        <v>600</v>
      </c>
      <c r="B21" s="221">
        <v>20000</v>
      </c>
      <c r="D21" s="221">
        <v>30000</v>
      </c>
      <c r="E21" s="221">
        <f t="shared" si="0"/>
        <v>50000</v>
      </c>
    </row>
    <row r="22" spans="1:5" ht="24.75">
      <c r="A22" s="219" t="s">
        <v>601</v>
      </c>
      <c r="B22" s="221">
        <v>130000</v>
      </c>
      <c r="D22" s="221">
        <v>70000</v>
      </c>
      <c r="E22" s="221">
        <f t="shared" si="0"/>
        <v>200000</v>
      </c>
    </row>
    <row r="23" spans="1:5" ht="24.75">
      <c r="A23" s="219" t="s">
        <v>67</v>
      </c>
      <c r="B23" s="221">
        <v>40000</v>
      </c>
      <c r="C23" s="221">
        <v>10000</v>
      </c>
      <c r="D23" s="221">
        <v>30000</v>
      </c>
      <c r="E23" s="221">
        <f t="shared" si="0"/>
        <v>80000</v>
      </c>
    </row>
    <row r="24" spans="1:5" ht="24.75">
      <c r="A24" s="219" t="s">
        <v>602</v>
      </c>
      <c r="B24" s="221">
        <v>20000</v>
      </c>
      <c r="E24" s="221">
        <f t="shared" si="0"/>
        <v>20000</v>
      </c>
    </row>
    <row r="25" spans="1:5" ht="24.75">
      <c r="A25" s="219" t="s">
        <v>81</v>
      </c>
      <c r="B25" s="221">
        <v>260000</v>
      </c>
      <c r="E25" s="221">
        <f t="shared" si="0"/>
        <v>260000</v>
      </c>
    </row>
    <row r="26" spans="1:5" ht="24.75">
      <c r="A26" s="219" t="s">
        <v>603</v>
      </c>
      <c r="B26" s="221">
        <v>7000</v>
      </c>
      <c r="E26" s="221">
        <f t="shared" si="0"/>
        <v>7000</v>
      </c>
    </row>
    <row r="27" spans="1:5" ht="24.75">
      <c r="A27" s="219" t="s">
        <v>604</v>
      </c>
      <c r="B27" s="221">
        <v>1000</v>
      </c>
      <c r="D27" s="221">
        <v>20000</v>
      </c>
      <c r="E27" s="221">
        <f t="shared" si="0"/>
        <v>21000</v>
      </c>
    </row>
    <row r="28" spans="1:5" ht="24.75">
      <c r="A28" s="219" t="s">
        <v>605</v>
      </c>
      <c r="B28" s="221">
        <v>30000</v>
      </c>
      <c r="D28" s="221">
        <v>86000</v>
      </c>
      <c r="E28" s="221">
        <f t="shared" si="0"/>
        <v>116000</v>
      </c>
    </row>
    <row r="29" spans="1:5" ht="24.75">
      <c r="A29" s="234" t="s">
        <v>660</v>
      </c>
      <c r="B29" s="221">
        <v>50000</v>
      </c>
      <c r="D29" s="221">
        <v>20000</v>
      </c>
      <c r="E29" s="221">
        <f t="shared" si="0"/>
        <v>70000</v>
      </c>
    </row>
    <row r="31" spans="1:5" ht="24.75">
      <c r="A31" s="236" t="s">
        <v>670</v>
      </c>
      <c r="B31" s="236" t="s">
        <v>671</v>
      </c>
      <c r="C31" s="236" t="s">
        <v>672</v>
      </c>
      <c r="D31" s="236" t="s">
        <v>673</v>
      </c>
      <c r="E31" s="236" t="s">
        <v>674</v>
      </c>
    </row>
    <row r="32" spans="1:5" ht="24.75">
      <c r="A32" s="237">
        <v>1</v>
      </c>
      <c r="B32" s="236"/>
      <c r="C32" s="237">
        <v>39</v>
      </c>
      <c r="D32" s="237"/>
      <c r="E32" s="237"/>
    </row>
    <row r="33" spans="1:3" ht="24.75">
      <c r="A33" s="219">
        <v>6</v>
      </c>
      <c r="C33" s="221">
        <v>18</v>
      </c>
    </row>
    <row r="34" spans="1:3" ht="24.75">
      <c r="A34" s="219">
        <v>6</v>
      </c>
      <c r="C34" s="221">
        <v>20</v>
      </c>
    </row>
    <row r="35" spans="1:3" ht="24.75">
      <c r="A35" s="219">
        <v>11</v>
      </c>
      <c r="C35" s="221">
        <v>16</v>
      </c>
    </row>
    <row r="36" spans="1:3" ht="24.75">
      <c r="A36" s="219">
        <v>3</v>
      </c>
      <c r="C36" s="221">
        <v>15</v>
      </c>
    </row>
    <row r="37" spans="1:3" ht="24.75">
      <c r="A37" s="219">
        <v>4</v>
      </c>
      <c r="C37" s="221">
        <v>15</v>
      </c>
    </row>
    <row r="38" spans="1:3" ht="24.75">
      <c r="A38" s="219">
        <v>4</v>
      </c>
      <c r="C38" s="221">
        <v>11</v>
      </c>
    </row>
    <row r="39" spans="1:3" ht="24.75">
      <c r="A39" s="219">
        <v>12</v>
      </c>
      <c r="C39" s="221">
        <v>19</v>
      </c>
    </row>
    <row r="40" spans="1:3" ht="24.75">
      <c r="A40" s="219">
        <v>2</v>
      </c>
      <c r="C40" s="221">
        <v>14</v>
      </c>
    </row>
    <row r="41" spans="1:3" ht="24.75">
      <c r="A41" s="219">
        <v>8</v>
      </c>
      <c r="C41" s="238">
        <f>SUM(C32:C40)</f>
        <v>167</v>
      </c>
    </row>
    <row r="42" ht="24.75">
      <c r="A42" s="235">
        <f>SUM(A32:A41)</f>
        <v>57</v>
      </c>
    </row>
    <row r="46" ht="24.75">
      <c r="A46" s="239" t="e">
        <f>' ผด 021 ใหม่'!#REF!+' ผด 021 ใหม่'!#REF!</f>
        <v>#REF!</v>
      </c>
    </row>
    <row r="47" ht="24.75">
      <c r="A47" s="239">
        <v>69600000</v>
      </c>
    </row>
    <row r="48" ht="24.75">
      <c r="A48" s="239" t="e">
        <f>A46-A47</f>
        <v>#REF!</v>
      </c>
    </row>
  </sheetData>
  <sheetProtection/>
  <printOptions/>
  <pageMargins left="0.7" right="0.14" top="0.5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</dc:creator>
  <cp:keywords/>
  <dc:description/>
  <cp:lastModifiedBy>ADMIN</cp:lastModifiedBy>
  <cp:lastPrinted>2020-10-07T03:36:39Z</cp:lastPrinted>
  <dcterms:created xsi:type="dcterms:W3CDTF">2013-09-18T07:27:53Z</dcterms:created>
  <dcterms:modified xsi:type="dcterms:W3CDTF">2020-10-07T03:51:19Z</dcterms:modified>
  <cp:category/>
  <cp:version/>
  <cp:contentType/>
  <cp:contentStatus/>
</cp:coreProperties>
</file>